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840" yWindow="495" windowWidth="19440" windowHeight="11910" activeTab="2"/>
  </bookViews>
  <sheets>
    <sheet name="Rådmannens forslag" sheetId="5" r:id="rId1"/>
    <sheet name="Rådmannens forslag i tekst" sheetId="6" r:id="rId2"/>
    <sheet name="Kommunestyrets vedtak" sheetId="7" r:id="rId3"/>
  </sheets>
  <calcPr calcId="152511"/>
</workbook>
</file>

<file path=xl/calcChain.xml><?xml version="1.0" encoding="utf-8"?>
<calcChain xmlns="http://schemas.openxmlformats.org/spreadsheetml/2006/main">
  <c r="H59" i="7" l="1"/>
  <c r="G59" i="7"/>
  <c r="F59" i="7"/>
  <c r="E59" i="7"/>
  <c r="D59" i="7"/>
  <c r="C59" i="7"/>
  <c r="B59" i="7"/>
  <c r="H53" i="7"/>
  <c r="G53" i="7"/>
  <c r="F53" i="7"/>
  <c r="E53" i="7"/>
  <c r="D53" i="7"/>
  <c r="C53" i="7"/>
  <c r="B53" i="7"/>
  <c r="H43" i="7"/>
  <c r="G43" i="7"/>
  <c r="F43" i="7"/>
  <c r="E43" i="7"/>
  <c r="D43" i="7"/>
  <c r="C43" i="7"/>
  <c r="B43" i="7"/>
  <c r="H38" i="7"/>
  <c r="G38" i="7"/>
  <c r="F38" i="7"/>
  <c r="E38" i="7"/>
  <c r="D38" i="7"/>
  <c r="C38" i="7"/>
  <c r="B38" i="7"/>
  <c r="H24" i="7"/>
  <c r="H27" i="7" s="1"/>
  <c r="G24" i="7"/>
  <c r="G27" i="7" s="1"/>
  <c r="F24" i="7"/>
  <c r="F27" i="7" s="1"/>
  <c r="E24" i="7"/>
  <c r="E27" i="7" s="1"/>
  <c r="D24" i="7"/>
  <c r="D27" i="7" s="1"/>
  <c r="C24" i="7"/>
  <c r="C27" i="7" s="1"/>
  <c r="B24" i="7"/>
  <c r="B27" i="7" s="1"/>
  <c r="H17" i="7"/>
  <c r="G17" i="7"/>
  <c r="F17" i="7"/>
  <c r="E17" i="7"/>
  <c r="D17" i="7"/>
  <c r="C17" i="7"/>
  <c r="B17" i="7"/>
  <c r="E44" i="7" l="1"/>
  <c r="C44" i="7"/>
  <c r="E60" i="7"/>
  <c r="D44" i="7"/>
  <c r="H44" i="7"/>
  <c r="B60" i="7"/>
  <c r="F60" i="7"/>
  <c r="C28" i="7"/>
  <c r="C60" i="7"/>
  <c r="G60" i="7"/>
  <c r="B44" i="7"/>
  <c r="F44" i="7"/>
  <c r="D60" i="7"/>
  <c r="H60" i="7"/>
  <c r="G44" i="7"/>
  <c r="G28" i="7"/>
  <c r="E28" i="7"/>
  <c r="E47" i="7" s="1"/>
  <c r="B28" i="7"/>
  <c r="D28" i="7"/>
  <c r="F28" i="7"/>
  <c r="F47" i="7" s="1"/>
  <c r="H28" i="7"/>
  <c r="H47" i="7" s="1"/>
  <c r="H58" i="6"/>
  <c r="G58" i="6"/>
  <c r="F58" i="6"/>
  <c r="E58" i="6"/>
  <c r="D58" i="6"/>
  <c r="C58" i="6"/>
  <c r="B58" i="6"/>
  <c r="H52" i="6"/>
  <c r="G52" i="6"/>
  <c r="F52" i="6"/>
  <c r="E52" i="6"/>
  <c r="D52" i="6"/>
  <c r="C52" i="6"/>
  <c r="B52" i="6"/>
  <c r="H40" i="6"/>
  <c r="G40" i="6"/>
  <c r="F40" i="6"/>
  <c r="E40" i="6"/>
  <c r="D40" i="6"/>
  <c r="C40" i="6"/>
  <c r="B40" i="6"/>
  <c r="H34" i="6"/>
  <c r="G34" i="6"/>
  <c r="F34" i="6"/>
  <c r="E34" i="6"/>
  <c r="D34" i="6"/>
  <c r="C34" i="6"/>
  <c r="B34" i="6"/>
  <c r="H25" i="6"/>
  <c r="H28" i="6" s="1"/>
  <c r="G25" i="6"/>
  <c r="G28" i="6" s="1"/>
  <c r="F25" i="6"/>
  <c r="F28" i="6" s="1"/>
  <c r="E25" i="6"/>
  <c r="E28" i="6" s="1"/>
  <c r="D25" i="6"/>
  <c r="D28" i="6" s="1"/>
  <c r="C25" i="6"/>
  <c r="C28" i="6" s="1"/>
  <c r="B25" i="6"/>
  <c r="B28" i="6" s="1"/>
  <c r="H17" i="6"/>
  <c r="G17" i="6"/>
  <c r="F17" i="6"/>
  <c r="E17" i="6"/>
  <c r="D17" i="6"/>
  <c r="C17" i="6"/>
  <c r="B17" i="6"/>
  <c r="F61" i="7" l="1"/>
  <c r="B47" i="7"/>
  <c r="B61" i="7" s="1"/>
  <c r="E61" i="7"/>
  <c r="C47" i="7"/>
  <c r="C61" i="7" s="1"/>
  <c r="H61" i="7"/>
  <c r="D47" i="7"/>
  <c r="D61" i="7" s="1"/>
  <c r="G47" i="7"/>
  <c r="G61" i="7" s="1"/>
  <c r="B41" i="6"/>
  <c r="D41" i="6"/>
  <c r="F41" i="6"/>
  <c r="H41" i="6"/>
  <c r="B59" i="6"/>
  <c r="D59" i="6"/>
  <c r="F59" i="6"/>
  <c r="H59" i="6"/>
  <c r="C29" i="6"/>
  <c r="C45" i="6" s="1"/>
  <c r="E29" i="6"/>
  <c r="G29" i="6"/>
  <c r="C41" i="6"/>
  <c r="E41" i="6"/>
  <c r="G41" i="6"/>
  <c r="C59" i="6"/>
  <c r="E59" i="6"/>
  <c r="G59" i="6"/>
  <c r="B29" i="6"/>
  <c r="D29" i="6"/>
  <c r="D45" i="6" s="1"/>
  <c r="F29" i="6"/>
  <c r="H29" i="6"/>
  <c r="H45" i="6" s="1"/>
  <c r="H60" i="6" l="1"/>
  <c r="D60" i="6"/>
  <c r="G45" i="6"/>
  <c r="F45" i="6"/>
  <c r="F60" i="6" s="1"/>
  <c r="B45" i="6"/>
  <c r="B60" i="6" s="1"/>
  <c r="G60" i="6"/>
  <c r="C60" i="6"/>
  <c r="E45" i="6"/>
  <c r="E60" i="6" s="1"/>
  <c r="C25" i="5" l="1"/>
  <c r="D25" i="5"/>
  <c r="E25" i="5"/>
  <c r="F25" i="5"/>
  <c r="G25" i="5"/>
  <c r="H25" i="5"/>
  <c r="B25" i="5"/>
  <c r="C17" i="5"/>
  <c r="D17" i="5"/>
  <c r="E17" i="5"/>
  <c r="F17" i="5"/>
  <c r="G17" i="5"/>
  <c r="H17" i="5"/>
  <c r="B17" i="5"/>
  <c r="H82" i="5" l="1"/>
  <c r="G82" i="5"/>
  <c r="F82" i="5"/>
  <c r="E82" i="5"/>
  <c r="D82" i="5"/>
  <c r="C82" i="5"/>
  <c r="B82" i="5"/>
  <c r="H76" i="5"/>
  <c r="G76" i="5"/>
  <c r="F76" i="5"/>
  <c r="E76" i="5"/>
  <c r="D76" i="5"/>
  <c r="C76" i="5"/>
  <c r="B76" i="5"/>
  <c r="H48" i="5"/>
  <c r="G48" i="5"/>
  <c r="F48" i="5"/>
  <c r="E48" i="5"/>
  <c r="D48" i="5"/>
  <c r="C48" i="5"/>
  <c r="B48" i="5"/>
  <c r="H42" i="5"/>
  <c r="G42" i="5"/>
  <c r="F42" i="5"/>
  <c r="E42" i="5"/>
  <c r="D42" i="5"/>
  <c r="C42" i="5"/>
  <c r="B42" i="5"/>
  <c r="H28" i="5"/>
  <c r="G28" i="5"/>
  <c r="F28" i="5"/>
  <c r="F29" i="5" s="1"/>
  <c r="E28" i="5"/>
  <c r="D28" i="5"/>
  <c r="D29" i="5" s="1"/>
  <c r="C28" i="5"/>
  <c r="B28" i="5"/>
  <c r="B29" i="5" s="1"/>
  <c r="C29" i="5"/>
  <c r="C83" i="5" l="1"/>
  <c r="E83" i="5"/>
  <c r="G83" i="5"/>
  <c r="D49" i="5"/>
  <c r="D53" i="5" s="1"/>
  <c r="D84" i="5" s="1"/>
  <c r="D83" i="5"/>
  <c r="H49" i="5"/>
  <c r="F49" i="5"/>
  <c r="F53" i="5" s="1"/>
  <c r="B83" i="5"/>
  <c r="C49" i="5"/>
  <c r="C53" i="5" s="1"/>
  <c r="C84" i="5" s="1"/>
  <c r="B49" i="5"/>
  <c r="B53" i="5" s="1"/>
  <c r="H83" i="5"/>
  <c r="F83" i="5"/>
  <c r="H29" i="5"/>
  <c r="H53" i="5" s="1"/>
  <c r="G49" i="5"/>
  <c r="E49" i="5"/>
  <c r="G29" i="5"/>
  <c r="E29" i="5"/>
  <c r="E53" i="5" l="1"/>
  <c r="E84" i="5" s="1"/>
  <c r="H84" i="5"/>
  <c r="B84" i="5"/>
  <c r="F84" i="5"/>
  <c r="G53" i="5"/>
  <c r="G84" i="5" s="1"/>
</calcChain>
</file>

<file path=xl/comments1.xml><?xml version="1.0" encoding="utf-8"?>
<comments xmlns="http://schemas.openxmlformats.org/spreadsheetml/2006/main">
  <authors>
    <author>LENOVO USER</author>
    <author>76honped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D10" authorId="1" shapeId="0">
      <text>
        <r>
          <rPr>
            <sz val="9"/>
            <color indexed="81"/>
            <rFont val="Tahoma"/>
            <family val="2"/>
          </rPr>
          <t>Økonomimelding 2. tertial 2013:
Momskompensasjonen reduseres med 9,0 millioner kroner. se for øvrig også posten "overføring til investeringsregnskapet".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>Økonomimelding 2. tertial 2013:
- Statstilskudd redusert med kr. 400.000,-
- Økt statstilskudd introduksjonsordningen med 2,0 mill. kr.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D22" authorId="1" shapeId="0">
      <text>
        <r>
          <rPr>
            <sz val="9"/>
            <color indexed="81"/>
            <rFont val="Tahoma"/>
            <family val="2"/>
          </rPr>
          <t>Økonomimelding 2. tertial 2013:
-Økte kostnader leasingbiler innen hjemmetjenesten (konto 12100) kr. 400.000,-
- Økte kostnader veivedlikehold (både sommer og vinter) samlet kr. 690.000,-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D23" authorId="1" shapeId="0">
      <text>
        <r>
          <rPr>
            <sz val="9"/>
            <color indexed="81"/>
            <rFont val="Tahoma"/>
            <family val="2"/>
          </rPr>
          <t>Økonomimelding 2. tertial 2013:
-Økte kostnader samhandlingsreformen kr. 1.000.000,-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>Økonomimelding 2. tertial 2013:
-Tilskuddet til private barnehager justeres opp med 1,5 millioner kroner.
- Økt sosialhjelp (NAV) kr. 600.000,-
- Lønnsreguleringsposten justeres ned med kr. 3.324.000,-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40" authorId="0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D40" authorId="1" shapeId="0">
      <text>
        <r>
          <rPr>
            <sz val="9"/>
            <color indexed="81"/>
            <rFont val="Tahoma"/>
            <family val="2"/>
          </rPr>
          <t>Økonomimelding 2. tertial 2013:
- utbytte NEAS, reduksjon kr. 1.000.000,-</t>
        </r>
      </text>
    </comment>
    <comment ref="A41" authorId="0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45" authorId="0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D45" authorId="1" shapeId="0">
      <text>
        <r>
          <rPr>
            <sz val="9"/>
            <color indexed="81"/>
            <rFont val="Tahoma"/>
            <family val="2"/>
          </rPr>
          <t>Økonomimelding 2. tertial 2013:
-Renteutgifter redusert med 2,0 mill. kr.</t>
        </r>
      </text>
    </comment>
    <comment ref="A46" authorId="0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A47" authorId="0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52" authorId="0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72" authorId="0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D72" authorId="1" shapeId="0">
      <text>
        <r>
          <rPr>
            <sz val="9"/>
            <color indexed="81"/>
            <rFont val="Tahoma"/>
            <charset val="1"/>
          </rPr>
          <t xml:space="preserve">K.sak 38/13 regnskap 2012. Overskudd kr. 10.779.324,39
</t>
        </r>
      </text>
    </comment>
    <comment ref="A73" authorId="0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D73" authorId="1" shapeId="0">
      <text>
        <r>
          <rPr>
            <sz val="9"/>
            <color indexed="81"/>
            <rFont val="Tahoma"/>
            <family val="2"/>
          </rPr>
          <t>Økonomimelding 2. tertial 2013:
- bruk av disposisjonsfond redusert med kr. 1.001.000,-</t>
        </r>
      </text>
    </comment>
    <comment ref="A74" authorId="0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75" authorId="0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77" authorId="0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D77" authorId="1" shapeId="0">
      <text>
        <r>
          <rPr>
            <sz val="9"/>
            <color indexed="81"/>
            <rFont val="Tahoma"/>
            <family val="2"/>
          </rPr>
          <t>Økonomimelding 2. tertial 2013:
-Momskompensasjon og dermed overføring til investeringsregnskapet reduseres med 9,0 millioner kroner, til kr. 2.161.000,-
-Overføring til investeringsregnskapet kr. 733.000,- (Egenkapitaltilskudd KLP)</t>
        </r>
      </text>
    </comment>
    <comment ref="A78" authorId="0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79" authorId="0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D79" authorId="1" shapeId="0">
      <text>
        <r>
          <rPr>
            <sz val="9"/>
            <color indexed="81"/>
            <rFont val="Tahoma"/>
            <charset val="1"/>
          </rPr>
          <t xml:space="preserve">Overskuddet fra 2012 avsettes på disposisjonsfond.
</t>
        </r>
      </text>
    </comment>
    <comment ref="A80" authorId="0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A81" authorId="0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84" authorId="0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comments2.xml><?xml version="1.0" encoding="utf-8"?>
<comments xmlns="http://schemas.openxmlformats.org/spreadsheetml/2006/main">
  <authors>
    <author>LENOVO USER</author>
    <author>76honped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D10" authorId="1" shapeId="0">
      <text>
        <r>
          <rPr>
            <sz val="9"/>
            <color indexed="81"/>
            <rFont val="Tahoma"/>
            <family val="2"/>
          </rPr>
          <t>Økonomimelding 2. tertial 2013:
Momskompensasjonen reduseres med 9,0 millioner kroner. se for øvrig også posten "overføring til investeringsregnskapet".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>Økonomimelding 2. tertial 2013:
- Statstilskudd redusert med kr. 400.000,-
- Økt statstilskudd introduksjonsordningen med 2,0 mill. kr.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D22" authorId="1" shapeId="0">
      <text>
        <r>
          <rPr>
            <sz val="9"/>
            <color indexed="81"/>
            <rFont val="Tahoma"/>
            <family val="2"/>
          </rPr>
          <t>Økonomimelding 2. tertial 2013:
-Økte kostnader leasingbiler innen hjemmetjenesten (konto 12100) kr. 400.000,-
- Økte kostnader veivedlikehold (både sommer og vinter) samlet kr. 690.000,-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D23" authorId="1" shapeId="0">
      <text>
        <r>
          <rPr>
            <sz val="9"/>
            <color indexed="81"/>
            <rFont val="Tahoma"/>
            <family val="2"/>
          </rPr>
          <t>Økonomimelding 2. tertial 2013:
-Økte kostnader samhandlingsreformen kr. 1.000.000,-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>Økonomimelding 2. tertial 2013:
-Tilskuddet til private barnehager justeres opp med 1,5 millioner kroner.
- Økt sosialhjelp (NAV) kr. 600.000,-
- Lønnsreguleringsposten justeres ned med kr. 3.324.000,-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D32" authorId="1" shapeId="0">
      <text>
        <r>
          <rPr>
            <sz val="9"/>
            <color indexed="81"/>
            <rFont val="Tahoma"/>
            <family val="2"/>
          </rPr>
          <t>Økonomimelding 2. tertial 2013:
- utbytte NEAS, reduksjon kr. 1.000.000,-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D37" authorId="1" shapeId="0">
      <text>
        <r>
          <rPr>
            <sz val="9"/>
            <color indexed="81"/>
            <rFont val="Tahoma"/>
            <family val="2"/>
          </rPr>
          <t>Økonomimelding 2. tertial 2013:
-Renteutgifter redusert med 2,0 mill. kr.</t>
        </r>
      </text>
    </comment>
    <comment ref="A38" authorId="0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A39" authorId="0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4" authorId="0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8" authorId="0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D48" authorId="1" shapeId="0">
      <text>
        <r>
          <rPr>
            <sz val="9"/>
            <color indexed="81"/>
            <rFont val="Tahoma"/>
            <charset val="1"/>
          </rPr>
          <t xml:space="preserve">K.sak 38/13 regnskap 2012. Overskudd kr. 10.779.324,39
</t>
        </r>
      </text>
    </comment>
    <comment ref="A49" authorId="0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D49" authorId="1" shapeId="0">
      <text>
        <r>
          <rPr>
            <sz val="9"/>
            <color indexed="81"/>
            <rFont val="Tahoma"/>
            <family val="2"/>
          </rPr>
          <t>Økonomimelding 2. tertial 2013:
- bruk av disposisjonsfond redusert med kr. 1.001.000,-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1" authorId="0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D53" authorId="1" shapeId="0">
      <text>
        <r>
          <rPr>
            <sz val="9"/>
            <color indexed="81"/>
            <rFont val="Tahoma"/>
            <family val="2"/>
          </rPr>
          <t>Økonomimelding 2. tertial 2013:
-Momskompensasjon og dermed overføring til investeringsregnskapet reduseres med 9,0 millioner kroner, til kr. 2.161.000,-
-Overføring til investeringsregnskapet kr. 733.000,- (Egenkapitaltilskudd KLP)</t>
        </r>
      </text>
    </comment>
    <comment ref="A54" authorId="0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5" authorId="0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D55" authorId="1" shapeId="0">
      <text>
        <r>
          <rPr>
            <sz val="9"/>
            <color indexed="81"/>
            <rFont val="Tahoma"/>
            <charset val="1"/>
          </rPr>
          <t xml:space="preserve">Overskuddet fra 2012 avsettes på disposisjonsfond.
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0" authorId="0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comments3.xml><?xml version="1.0" encoding="utf-8"?>
<comments xmlns="http://schemas.openxmlformats.org/spreadsheetml/2006/main">
  <authors>
    <author>LENOVO USER</author>
    <author>76honped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D10" authorId="1" shapeId="0">
      <text>
        <r>
          <rPr>
            <sz val="9"/>
            <color indexed="81"/>
            <rFont val="Tahoma"/>
            <family val="2"/>
          </rPr>
          <t>Økonomimelding 2. tertial 2013:
Momskompensasjonen reduseres med 9,0 millioner kroner. se for øvrig også posten "overføring til investeringsregnskapet".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D12" authorId="1" shapeId="0">
      <text>
        <r>
          <rPr>
            <sz val="9"/>
            <color indexed="81"/>
            <rFont val="Tahoma"/>
            <family val="2"/>
          </rPr>
          <t>Økonomimelding 2. tertial 2013:
- Statstilskudd redusert med kr. 400.000,-
- Økt statstilskudd introduksjonsordningen med 2,0 mill. kr.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19" authorId="0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>Økonomimelding 2. tertial 2013:
-Økte kostnader leasingbiler innen hjemmetjenesten (konto 12100) kr. 400.000,-
- Økte kostnader veivedlikehold (både sommer og vinter) samlet kr. 690.000,-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D22" authorId="1" shapeId="0">
      <text>
        <r>
          <rPr>
            <sz val="9"/>
            <color indexed="81"/>
            <rFont val="Tahoma"/>
            <family val="2"/>
          </rPr>
          <t>Økonomimelding 2. tertial 2013:
-Økte kostnader samhandlingsreformen kr. 1.000.000,-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D23" authorId="1" shapeId="0">
      <text>
        <r>
          <rPr>
            <sz val="9"/>
            <color indexed="81"/>
            <rFont val="Tahoma"/>
            <family val="2"/>
          </rPr>
          <t>Økonomimelding 2. tertial 2013:
-Tilskuddet til private barnehager justeres opp med 1,5 millioner kroner.
- Økt sosialhjelp (NAV) kr. 600.000,-
- Lønnsreguleringsposten justeres ned med kr. 3.324.000,-</t>
        </r>
      </text>
    </comment>
    <comment ref="A25" authorId="0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6" authorId="0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D36" authorId="1" shapeId="0">
      <text>
        <r>
          <rPr>
            <sz val="9"/>
            <color indexed="81"/>
            <rFont val="Tahoma"/>
            <family val="2"/>
          </rPr>
          <t>Økonomimelding 2. tertial 2013:
- utbytte NEAS, reduksjon kr. 1.000.000,-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40" authorId="0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D40" authorId="1" shapeId="0">
      <text>
        <r>
          <rPr>
            <sz val="9"/>
            <color indexed="81"/>
            <rFont val="Tahoma"/>
            <family val="2"/>
          </rPr>
          <t>Økonomimelding 2. tertial 2013:
-Renteutgifter redusert med 2,0 mill. kr.</t>
        </r>
      </text>
    </comment>
    <comment ref="A41" authorId="0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A42" authorId="0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6" authorId="0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9" authorId="0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D49" authorId="1" shapeId="0">
      <text>
        <r>
          <rPr>
            <sz val="9"/>
            <color indexed="81"/>
            <rFont val="Tahoma"/>
            <charset val="1"/>
          </rPr>
          <t xml:space="preserve">K.sak 38/13 regnskap 2012. Overskudd kr. 10.779.324,39
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D50" authorId="1" shapeId="0">
      <text>
        <r>
          <rPr>
            <sz val="9"/>
            <color indexed="81"/>
            <rFont val="Tahoma"/>
            <family val="2"/>
          </rPr>
          <t>Økonomimelding 2. tertial 2013:
- bruk av disposisjonsfond redusert med kr. 1.001.000,-</t>
        </r>
      </text>
    </comment>
    <comment ref="A51" authorId="0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2" authorId="0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4" authorId="0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>Økonomimelding 2. tertial 2013:
-Momskompensasjon og dermed overføring til investeringsregnskapet reduseres med 9,0 millioner kroner, til kr. 2.161.000,-
-Overføring til investeringsregnskapet kr. 733.000,- (Egenkapitaltilskudd KLP)</t>
        </r>
      </text>
    </comment>
    <comment ref="A55" authorId="0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D56" authorId="1" shapeId="0">
      <text>
        <r>
          <rPr>
            <sz val="9"/>
            <color indexed="81"/>
            <rFont val="Tahoma"/>
            <charset val="1"/>
          </rPr>
          <t xml:space="preserve">Overskuddet fra 2012 avsettes på disposisjonsfond.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A58" authorId="0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1" authorId="0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sharedStrings.xml><?xml version="1.0" encoding="utf-8"?>
<sst xmlns="http://schemas.openxmlformats.org/spreadsheetml/2006/main" count="197" uniqueCount="58">
  <si>
    <t>Alle beløp i 1000 kroner</t>
  </si>
  <si>
    <t>Driftsinntekter fordelt på art</t>
  </si>
  <si>
    <t>Brukerbetaling</t>
  </si>
  <si>
    <t>Andre salgs- og leieinntekter</t>
  </si>
  <si>
    <t>Overføringer med krav til motytelse</t>
  </si>
  <si>
    <t>Rammetilskudd fra staten</t>
  </si>
  <si>
    <t>Andre statlige overføringer</t>
  </si>
  <si>
    <t>Andre overføringer</t>
  </si>
  <si>
    <t>Skatt på inntekt og formue</t>
  </si>
  <si>
    <t>Eiendomsskatt (brutto)</t>
  </si>
  <si>
    <t>herav overført eiendomsskatt til andre kommuner</t>
  </si>
  <si>
    <t>A - sum driftsinntekter</t>
  </si>
  <si>
    <t>Driftsutgifter fordelt på art</t>
  </si>
  <si>
    <t>Lønn (inkl. utgiftsgodtgjørelser)</t>
  </si>
  <si>
    <t>Sosiale utgifter</t>
  </si>
  <si>
    <t>Kjøp av varer og tj. som erstatter komm.tj.prod.</t>
  </si>
  <si>
    <t>Overføringer</t>
  </si>
  <si>
    <t>Avskrivninger (kun regnskap)</t>
  </si>
  <si>
    <t>Fordelte utgifter</t>
  </si>
  <si>
    <t>B - sum driftsutgifter</t>
  </si>
  <si>
    <t>C - Brutto driftsresultat (overskudd) C=A-B</t>
  </si>
  <si>
    <t>Finansinntekter</t>
  </si>
  <si>
    <t>Renteinntekter, utbytte og eieruttak</t>
  </si>
  <si>
    <t>Mottatte avdrag på utlån</t>
  </si>
  <si>
    <t>Sum eksterne finansinntekter</t>
  </si>
  <si>
    <t>Finansutgifter</t>
  </si>
  <si>
    <t>Renteutgifter, provisjoner og andre finansutgifter</t>
  </si>
  <si>
    <t>Avdragsutgifter</t>
  </si>
  <si>
    <t>Utlån</t>
  </si>
  <si>
    <t>Sum eksterne finansutgifter</t>
  </si>
  <si>
    <t>D - Resultat ekst. finansieringstransaksjoner</t>
  </si>
  <si>
    <t>Netto driftsresultat og regnskapsresultat</t>
  </si>
  <si>
    <t>Motpost avskrivninger (kun regnskap)</t>
  </si>
  <si>
    <t>E - Netto driftsresultat (overskudd) E=C-D</t>
  </si>
  <si>
    <t>Interne finanstransaksjoner</t>
  </si>
  <si>
    <t>Bruk av tidl. års regnskapsmessige mindreforbruk</t>
  </si>
  <si>
    <t>Bruk av disposisjonsfond</t>
  </si>
  <si>
    <t>Bruk av bundne fond</t>
  </si>
  <si>
    <t>Bruk av likviditetsreserven</t>
  </si>
  <si>
    <t>Sum bruk avsetninger</t>
  </si>
  <si>
    <t>Overført til investeringsregnskapet</t>
  </si>
  <si>
    <t>Avsetninger til disposisjonsfond</t>
  </si>
  <si>
    <t>Avsetninger til bundne fond</t>
  </si>
  <si>
    <t>Avsetninger til likviditetsreserven</t>
  </si>
  <si>
    <t>Sum avsetninger</t>
  </si>
  <si>
    <t>F - Resultat interne finanstransaksjoner</t>
  </si>
  <si>
    <t xml:space="preserve">G - Regnskapsmessig mindreforbruk </t>
  </si>
  <si>
    <t>(overskudd) G=E-F</t>
  </si>
  <si>
    <t>Kjøp av varer og tj. som inngår i tj.p.</t>
  </si>
  <si>
    <t>Dekning av tidligere års regnskapsmessige merforbruk</t>
  </si>
  <si>
    <t>Tekst</t>
  </si>
  <si>
    <t>Regnskap</t>
  </si>
  <si>
    <t>Revidert</t>
  </si>
  <si>
    <t>Økonomiplan</t>
  </si>
  <si>
    <t>Bud 2013</t>
  </si>
  <si>
    <t xml:space="preserve">Aure kommune - ØKPL 2014-2017 - Økonomisk oversikt - drift </t>
  </si>
  <si>
    <t>Hovedoversikt drift (art). Kommunestyrets vedtak i k.sak 84/13.</t>
  </si>
  <si>
    <t xml:space="preserve">Aure kommune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</si>
</sst>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0" borderId="4" xfId="0" applyFont="1" applyBorder="1"/>
    <xf numFmtId="164" fontId="10" fillId="0" borderId="4" xfId="1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/>
    </xf>
    <xf numFmtId="0" fontId="11" fillId="0" borderId="4" xfId="0" applyFont="1" applyBorder="1"/>
    <xf numFmtId="0" fontId="6" fillId="3" borderId="6" xfId="0" applyFont="1" applyFill="1" applyBorder="1"/>
    <xf numFmtId="164" fontId="13" fillId="3" borderId="6" xfId="1" applyNumberFormat="1" applyFont="1" applyFill="1" applyBorder="1" applyAlignment="1">
      <alignment horizontal="right"/>
    </xf>
    <xf numFmtId="164" fontId="13" fillId="3" borderId="7" xfId="1" applyNumberFormat="1" applyFont="1" applyFill="1" applyBorder="1" applyAlignment="1">
      <alignment horizontal="right"/>
    </xf>
    <xf numFmtId="0" fontId="5" fillId="0" borderId="5" xfId="0" applyFont="1" applyBorder="1"/>
    <xf numFmtId="0" fontId="7" fillId="0" borderId="8" xfId="0" applyFont="1" applyBorder="1"/>
    <xf numFmtId="0" fontId="7" fillId="0" borderId="9" xfId="0" applyFont="1" applyBorder="1"/>
    <xf numFmtId="0" fontId="9" fillId="0" borderId="5" xfId="0" applyFont="1" applyBorder="1"/>
    <xf numFmtId="0" fontId="7" fillId="0" borderId="5" xfId="0" applyFont="1" applyBorder="1"/>
    <xf numFmtId="164" fontId="7" fillId="0" borderId="4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4" fontId="6" fillId="3" borderId="6" xfId="1" applyNumberFormat="1" applyFont="1" applyFill="1" applyBorder="1" applyAlignment="1">
      <alignment horizontal="right"/>
    </xf>
    <xf numFmtId="0" fontId="6" fillId="4" borderId="6" xfId="0" applyFont="1" applyFill="1" applyBorder="1"/>
    <xf numFmtId="164" fontId="13" fillId="4" borderId="6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0" fontId="5" fillId="2" borderId="4" xfId="0" applyFont="1" applyFill="1" applyBorder="1"/>
    <xf numFmtId="164" fontId="13" fillId="2" borderId="4" xfId="1" applyNumberFormat="1" applyFont="1" applyFill="1" applyBorder="1" applyAlignment="1">
      <alignment horizontal="right"/>
    </xf>
    <xf numFmtId="164" fontId="13" fillId="2" borderId="5" xfId="1" applyNumberFormat="1" applyFont="1" applyFill="1" applyBorder="1" applyAlignment="1">
      <alignment horizontal="right"/>
    </xf>
    <xf numFmtId="0" fontId="7" fillId="2" borderId="4" xfId="0" applyFont="1" applyFill="1" applyBorder="1"/>
    <xf numFmtId="164" fontId="7" fillId="2" borderId="4" xfId="1" applyNumberFormat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right"/>
    </xf>
    <xf numFmtId="164" fontId="16" fillId="3" borderId="6" xfId="1" applyNumberFormat="1" applyFont="1" applyFill="1" applyBorder="1" applyAlignment="1">
      <alignment horizontal="right"/>
    </xf>
    <xf numFmtId="164" fontId="16" fillId="3" borderId="7" xfId="1" applyNumberFormat="1" applyFont="1" applyFill="1" applyBorder="1" applyAlignment="1">
      <alignment horizontal="right"/>
    </xf>
    <xf numFmtId="164" fontId="6" fillId="4" borderId="6" xfId="1" applyNumberFormat="1" applyFont="1" applyFill="1" applyBorder="1" applyAlignment="1">
      <alignment horizontal="right"/>
    </xf>
    <xf numFmtId="0" fontId="15" fillId="0" borderId="5" xfId="0" applyFont="1" applyBorder="1"/>
    <xf numFmtId="0" fontId="15" fillId="0" borderId="4" xfId="0" applyFont="1" applyBorder="1"/>
    <xf numFmtId="0" fontId="7" fillId="2" borderId="10" xfId="0" applyFont="1" applyFill="1" applyBorder="1"/>
    <xf numFmtId="0" fontId="7" fillId="0" borderId="1" xfId="0" applyFont="1" applyBorder="1"/>
    <xf numFmtId="164" fontId="14" fillId="0" borderId="1" xfId="1" applyNumberFormat="1" applyFont="1" applyBorder="1" applyAlignment="1">
      <alignment horizontal="right"/>
    </xf>
    <xf numFmtId="0" fontId="6" fillId="4" borderId="4" xfId="0" applyFont="1" applyFill="1" applyBorder="1"/>
    <xf numFmtId="0" fontId="6" fillId="4" borderId="11" xfId="0" applyFont="1" applyFill="1" applyBorder="1"/>
    <xf numFmtId="164" fontId="6" fillId="2" borderId="0" xfId="1" applyNumberFormat="1" applyFont="1" applyFill="1" applyBorder="1" applyAlignment="1">
      <alignment horizontal="right"/>
    </xf>
    <xf numFmtId="0" fontId="7" fillId="0" borderId="0" xfId="0" applyFont="1" applyFill="1" applyBorder="1"/>
    <xf numFmtId="164" fontId="13" fillId="4" borderId="7" xfId="1" applyNumberFormat="1" applyFont="1" applyFill="1" applyBorder="1" applyAlignment="1">
      <alignment horizontal="right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10" xfId="0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7" fillId="0" borderId="4" xfId="1" applyNumberFormat="1" applyFont="1" applyBorder="1"/>
    <xf numFmtId="164" fontId="7" fillId="0" borderId="5" xfId="1" applyNumberFormat="1" applyFont="1" applyBorder="1"/>
    <xf numFmtId="0" fontId="6" fillId="0" borderId="0" xfId="0" applyFont="1" applyFill="1" applyBorder="1"/>
    <xf numFmtId="164" fontId="7" fillId="2" borderId="10" xfId="1" applyNumberFormat="1" applyFont="1" applyFill="1" applyBorder="1"/>
    <xf numFmtId="164" fontId="7" fillId="0" borderId="1" xfId="1" applyNumberFormat="1" applyFont="1" applyBorder="1"/>
    <xf numFmtId="164" fontId="5" fillId="2" borderId="4" xfId="1" applyNumberFormat="1" applyFont="1" applyFill="1" applyBorder="1"/>
    <xf numFmtId="164" fontId="8" fillId="2" borderId="4" xfId="1" applyNumberFormat="1" applyFont="1" applyFill="1" applyBorder="1"/>
    <xf numFmtId="164" fontId="7" fillId="2" borderId="4" xfId="1" applyNumberFormat="1" applyFont="1" applyFill="1" applyBorder="1"/>
    <xf numFmtId="164" fontId="5" fillId="0" borderId="5" xfId="1" applyNumberFormat="1" applyFont="1" applyBorder="1"/>
    <xf numFmtId="164" fontId="15" fillId="0" borderId="5" xfId="1" applyNumberFormat="1" applyFont="1" applyBorder="1"/>
    <xf numFmtId="164" fontId="10" fillId="0" borderId="4" xfId="1" applyNumberFormat="1" applyFont="1" applyBorder="1"/>
    <xf numFmtId="164" fontId="16" fillId="4" borderId="6" xfId="1" applyNumberFormat="1" applyFont="1" applyFill="1" applyBorder="1" applyAlignment="1">
      <alignment horizontal="right"/>
    </xf>
    <xf numFmtId="0" fontId="6" fillId="0" borderId="15" xfId="0" applyFont="1" applyFill="1" applyBorder="1"/>
    <xf numFmtId="164" fontId="13" fillId="0" borderId="15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10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164" fontId="14" fillId="0" borderId="4" xfId="1" applyNumberFormat="1" applyFont="1" applyFill="1" applyBorder="1" applyAlignment="1">
      <alignment horizontal="right"/>
    </xf>
    <xf numFmtId="164" fontId="14" fillId="0" borderId="10" xfId="1" applyNumberFormat="1" applyFont="1" applyFill="1" applyBorder="1" applyAlignment="1">
      <alignment horizontal="right"/>
    </xf>
    <xf numFmtId="164" fontId="14" fillId="0" borderId="1" xfId="1" applyNumberFormat="1" applyFont="1" applyFill="1" applyBorder="1" applyAlignment="1">
      <alignment horizontal="right"/>
    </xf>
    <xf numFmtId="164" fontId="10" fillId="0" borderId="5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horizontal="right"/>
    </xf>
    <xf numFmtId="0" fontId="6" fillId="0" borderId="5" xfId="0" applyFont="1" applyBorder="1"/>
    <xf numFmtId="0" fontId="7" fillId="0" borderId="8" xfId="0" applyFont="1" applyFill="1" applyBorder="1"/>
    <xf numFmtId="0" fontId="6" fillId="2" borderId="2" xfId="0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6" fillId="2" borderId="4" xfId="1" applyNumberFormat="1" applyFont="1" applyFill="1" applyBorder="1"/>
    <xf numFmtId="164" fontId="6" fillId="0" borderId="5" xfId="1" applyNumberFormat="1" applyFont="1" applyBorder="1"/>
    <xf numFmtId="0" fontId="7" fillId="0" borderId="4" xfId="0" applyFont="1" applyFill="1" applyBorder="1"/>
    <xf numFmtId="0" fontId="0" fillId="0" borderId="4" xfId="0" applyFont="1" applyBorder="1"/>
    <xf numFmtId="164" fontId="10" fillId="0" borderId="0" xfId="1" applyNumberFormat="1" applyFont="1"/>
    <xf numFmtId="164" fontId="16" fillId="4" borderId="7" xfId="1" applyNumberFormat="1" applyFont="1" applyFill="1" applyBorder="1" applyAlignment="1">
      <alignment horizontal="right"/>
    </xf>
    <xf numFmtId="164" fontId="12" fillId="0" borderId="4" xfId="1" applyNumberFormat="1" applyFont="1" applyFill="1" applyBorder="1"/>
    <xf numFmtId="164" fontId="12" fillId="0" borderId="0" xfId="1" applyNumberFormat="1" applyFont="1" applyFill="1"/>
    <xf numFmtId="164" fontId="11" fillId="0" borderId="4" xfId="1" applyNumberFormat="1" applyFont="1" applyFill="1" applyBorder="1"/>
    <xf numFmtId="0" fontId="16" fillId="0" borderId="4" xfId="0" applyFont="1" applyFill="1" applyBorder="1"/>
    <xf numFmtId="164" fontId="16" fillId="0" borderId="4" xfId="1" applyNumberFormat="1" applyFont="1" applyFill="1" applyBorder="1" applyAlignment="1">
      <alignment horizontal="right"/>
    </xf>
    <xf numFmtId="164" fontId="16" fillId="0" borderId="5" xfId="1" applyNumberFormat="1" applyFont="1" applyFill="1" applyBorder="1" applyAlignment="1">
      <alignment horizontal="right"/>
    </xf>
    <xf numFmtId="0" fontId="20" fillId="0" borderId="0" xfId="0" applyFont="1" applyFill="1"/>
    <xf numFmtId="0" fontId="6" fillId="0" borderId="4" xfId="0" applyFont="1" applyFill="1" applyBorder="1"/>
    <xf numFmtId="164" fontId="13" fillId="0" borderId="4" xfId="1" applyNumberFormat="1" applyFont="1" applyFill="1" applyBorder="1" applyAlignment="1">
      <alignment horizontal="right"/>
    </xf>
    <xf numFmtId="164" fontId="13" fillId="0" borderId="5" xfId="1" applyNumberFormat="1" applyFont="1" applyFill="1" applyBorder="1" applyAlignment="1">
      <alignment horizontal="right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95"/>
  <sheetViews>
    <sheetView workbookViewId="0">
      <selection activeCell="E49" sqref="E49"/>
    </sheetView>
  </sheetViews>
  <sheetFormatPr baseColWidth="10" defaultRowHeight="15" x14ac:dyDescent="0.25"/>
  <cols>
    <col min="1" max="1" width="47.42578125" customWidth="1"/>
    <col min="2" max="3" width="12.140625" customWidth="1"/>
    <col min="4" max="8" width="10.7109375" customWidth="1"/>
  </cols>
  <sheetData>
    <row r="1" spans="1:8" ht="18.75" x14ac:dyDescent="0.3">
      <c r="A1" s="1" t="s">
        <v>55</v>
      </c>
      <c r="B1" s="1"/>
      <c r="C1" s="1"/>
      <c r="D1" s="2"/>
      <c r="E1" s="2"/>
    </row>
    <row r="2" spans="1:8" x14ac:dyDescent="0.25">
      <c r="A2" s="3" t="s">
        <v>0</v>
      </c>
      <c r="B2" s="3"/>
      <c r="C2" s="3"/>
      <c r="D2" s="3"/>
      <c r="E2" s="3"/>
    </row>
    <row r="3" spans="1:8" x14ac:dyDescent="0.25">
      <c r="A3" s="3"/>
      <c r="B3" s="3"/>
      <c r="C3" s="3"/>
      <c r="D3" s="3"/>
      <c r="E3" s="3"/>
    </row>
    <row r="4" spans="1:8" ht="15.75" x14ac:dyDescent="0.25">
      <c r="A4" s="47" t="s">
        <v>50</v>
      </c>
      <c r="B4" s="48" t="s">
        <v>51</v>
      </c>
      <c r="C4" s="48" t="s">
        <v>51</v>
      </c>
      <c r="D4" s="48" t="s">
        <v>52</v>
      </c>
      <c r="E4" s="97" t="s">
        <v>53</v>
      </c>
      <c r="F4" s="98"/>
      <c r="G4" s="98"/>
      <c r="H4" s="99"/>
    </row>
    <row r="5" spans="1:8" ht="15.75" x14ac:dyDescent="0.25">
      <c r="A5" s="49"/>
      <c r="B5" s="50">
        <v>2011</v>
      </c>
      <c r="C5" s="50">
        <v>2012</v>
      </c>
      <c r="D5" s="50" t="s">
        <v>54</v>
      </c>
      <c r="E5" s="51">
        <v>2014</v>
      </c>
      <c r="F5" s="51">
        <v>2015</v>
      </c>
      <c r="G5" s="51">
        <v>2016</v>
      </c>
      <c r="H5" s="51">
        <v>2017</v>
      </c>
    </row>
    <row r="6" spans="1:8" ht="15.75" x14ac:dyDescent="0.25">
      <c r="A6" s="4" t="s">
        <v>1</v>
      </c>
      <c r="B6" s="4"/>
      <c r="C6" s="4"/>
      <c r="D6" s="5"/>
      <c r="E6" s="5"/>
      <c r="F6" s="6"/>
      <c r="G6" s="5"/>
      <c r="H6" s="5"/>
    </row>
    <row r="7" spans="1:8" x14ac:dyDescent="0.25">
      <c r="A7" s="7"/>
      <c r="B7" s="7"/>
      <c r="C7" s="7"/>
      <c r="D7" s="8"/>
      <c r="E7" s="8"/>
      <c r="F7" s="9"/>
      <c r="G7" s="8"/>
      <c r="H7" s="8"/>
    </row>
    <row r="8" spans="1:8" x14ac:dyDescent="0.25">
      <c r="A8" s="10" t="s">
        <v>2</v>
      </c>
      <c r="B8" s="62">
        <v>-7953</v>
      </c>
      <c r="C8" s="85">
        <v>-8352</v>
      </c>
      <c r="D8" s="67">
        <v>-7944</v>
      </c>
      <c r="E8" s="11">
        <v>-8200</v>
      </c>
      <c r="F8" s="11">
        <v>-8200</v>
      </c>
      <c r="G8" s="11">
        <v>-8200</v>
      </c>
      <c r="H8" s="11">
        <v>-8200</v>
      </c>
    </row>
    <row r="9" spans="1:8" x14ac:dyDescent="0.25">
      <c r="A9" s="10" t="s">
        <v>3</v>
      </c>
      <c r="B9" s="62">
        <v>-25132</v>
      </c>
      <c r="C9" s="85">
        <v>-27281</v>
      </c>
      <c r="D9" s="67">
        <v>-25978</v>
      </c>
      <c r="E9" s="11">
        <v>-26423</v>
      </c>
      <c r="F9" s="11">
        <v>-27646</v>
      </c>
      <c r="G9" s="11">
        <v>-28888</v>
      </c>
      <c r="H9" s="11">
        <v>-28888</v>
      </c>
    </row>
    <row r="10" spans="1:8" x14ac:dyDescent="0.25">
      <c r="A10" s="10" t="s">
        <v>4</v>
      </c>
      <c r="B10" s="62">
        <v>-37042</v>
      </c>
      <c r="C10" s="85">
        <v>-34056</v>
      </c>
      <c r="D10" s="67">
        <v>-15973</v>
      </c>
      <c r="E10" s="67">
        <v>-15196</v>
      </c>
      <c r="F10" s="73">
        <v>-14186</v>
      </c>
      <c r="G10" s="73">
        <v>-14156</v>
      </c>
      <c r="H10" s="67">
        <v>-14186</v>
      </c>
    </row>
    <row r="11" spans="1:8" x14ac:dyDescent="0.25">
      <c r="A11" s="10" t="s">
        <v>5</v>
      </c>
      <c r="B11" s="62">
        <v>-131248</v>
      </c>
      <c r="C11" s="85">
        <v>-138457</v>
      </c>
      <c r="D11" s="67">
        <v>-146534</v>
      </c>
      <c r="E11" s="67">
        <v>-153491</v>
      </c>
      <c r="F11" s="73">
        <v>-154228</v>
      </c>
      <c r="G11" s="73">
        <v>-154228</v>
      </c>
      <c r="H11" s="67">
        <v>-154228</v>
      </c>
    </row>
    <row r="12" spans="1:8" x14ac:dyDescent="0.25">
      <c r="A12" s="10" t="s">
        <v>6</v>
      </c>
      <c r="B12" s="62">
        <v>-10014</v>
      </c>
      <c r="C12" s="85">
        <v>-11883</v>
      </c>
      <c r="D12" s="67">
        <v>-10110</v>
      </c>
      <c r="E12" s="11">
        <v>-11200</v>
      </c>
      <c r="F12" s="11">
        <v>-11265</v>
      </c>
      <c r="G12" s="11">
        <v>-11280</v>
      </c>
      <c r="H12" s="11">
        <v>-11300</v>
      </c>
    </row>
    <row r="13" spans="1:8" x14ac:dyDescent="0.25">
      <c r="A13" s="10" t="s">
        <v>7</v>
      </c>
      <c r="B13" s="62">
        <v>-1981</v>
      </c>
      <c r="C13" s="85">
        <v>-2222</v>
      </c>
      <c r="D13" s="67">
        <v>-520</v>
      </c>
      <c r="E13" s="11">
        <v>-710</v>
      </c>
      <c r="F13" s="11">
        <v>-710</v>
      </c>
      <c r="G13" s="11">
        <v>-710</v>
      </c>
      <c r="H13" s="11">
        <v>-510</v>
      </c>
    </row>
    <row r="14" spans="1:8" x14ac:dyDescent="0.25">
      <c r="A14" s="10" t="s">
        <v>8</v>
      </c>
      <c r="B14" s="62">
        <v>-63896</v>
      </c>
      <c r="C14" s="85">
        <v>-67299</v>
      </c>
      <c r="D14" s="67">
        <v>-70553</v>
      </c>
      <c r="E14" s="11">
        <v>-73532</v>
      </c>
      <c r="F14" s="11">
        <v>-73532</v>
      </c>
      <c r="G14" s="11">
        <v>-73532</v>
      </c>
      <c r="H14" s="11">
        <v>-73532</v>
      </c>
    </row>
    <row r="15" spans="1:8" x14ac:dyDescent="0.25">
      <c r="A15" s="10" t="s">
        <v>9</v>
      </c>
      <c r="B15" s="62">
        <v>-37020</v>
      </c>
      <c r="C15" s="85">
        <v>-37304</v>
      </c>
      <c r="D15" s="67">
        <v>-37148</v>
      </c>
      <c r="E15" s="11">
        <v>-37072</v>
      </c>
      <c r="F15" s="11">
        <v>-37072</v>
      </c>
      <c r="G15" s="11">
        <v>-37072</v>
      </c>
      <c r="H15" s="11">
        <v>-37072</v>
      </c>
    </row>
    <row r="16" spans="1:8" ht="15.75" thickBot="1" x14ac:dyDescent="0.3">
      <c r="A16" s="13" t="s">
        <v>10</v>
      </c>
      <c r="B16" s="87">
        <v>-10695</v>
      </c>
      <c r="C16" s="88">
        <v>-10764</v>
      </c>
      <c r="D16" s="68"/>
      <c r="E16" s="68">
        <v>-10976</v>
      </c>
      <c r="F16" s="68">
        <v>-10976</v>
      </c>
      <c r="G16" s="68">
        <v>-10976</v>
      </c>
      <c r="H16" s="68">
        <v>-10976</v>
      </c>
    </row>
    <row r="17" spans="1:8" ht="15.75" thickBot="1" x14ac:dyDescent="0.3">
      <c r="A17" s="14" t="s">
        <v>11</v>
      </c>
      <c r="B17" s="15">
        <f>(SUM(B8:B15))</f>
        <v>-314286</v>
      </c>
      <c r="C17" s="15">
        <f t="shared" ref="C17:H17" si="0">(SUM(C8:C15))</f>
        <v>-326854</v>
      </c>
      <c r="D17" s="15">
        <f t="shared" si="0"/>
        <v>-314760</v>
      </c>
      <c r="E17" s="15">
        <f t="shared" si="0"/>
        <v>-325824</v>
      </c>
      <c r="F17" s="15">
        <f t="shared" si="0"/>
        <v>-326839</v>
      </c>
      <c r="G17" s="15">
        <f t="shared" si="0"/>
        <v>-328066</v>
      </c>
      <c r="H17" s="15">
        <f t="shared" si="0"/>
        <v>-327916</v>
      </c>
    </row>
    <row r="18" spans="1:8" ht="15.75" x14ac:dyDescent="0.25">
      <c r="A18" s="17" t="s">
        <v>12</v>
      </c>
      <c r="B18" s="17"/>
      <c r="C18" s="75"/>
      <c r="D18" s="18"/>
      <c r="E18" s="18"/>
      <c r="F18" s="19"/>
      <c r="G18" s="18"/>
      <c r="H18" s="18"/>
    </row>
    <row r="19" spans="1:8" x14ac:dyDescent="0.25">
      <c r="A19" s="20"/>
      <c r="B19" s="20"/>
      <c r="C19" s="21"/>
      <c r="D19" s="10"/>
      <c r="E19" s="10"/>
      <c r="F19" s="21"/>
      <c r="G19" s="10"/>
      <c r="H19" s="10"/>
    </row>
    <row r="20" spans="1:8" x14ac:dyDescent="0.25">
      <c r="A20" s="21" t="s">
        <v>13</v>
      </c>
      <c r="B20" s="53">
        <v>157632</v>
      </c>
      <c r="C20" s="53">
        <v>169352</v>
      </c>
      <c r="D20" s="69">
        <v>166281</v>
      </c>
      <c r="E20" s="69">
        <v>170520</v>
      </c>
      <c r="F20" s="74">
        <v>170104</v>
      </c>
      <c r="G20" s="69">
        <v>170009</v>
      </c>
      <c r="H20" s="69">
        <v>170104</v>
      </c>
    </row>
    <row r="21" spans="1:8" x14ac:dyDescent="0.25">
      <c r="A21" s="10" t="s">
        <v>14</v>
      </c>
      <c r="B21" s="52">
        <v>31417</v>
      </c>
      <c r="C21" s="52">
        <v>30875</v>
      </c>
      <c r="D21" s="69">
        <v>41978</v>
      </c>
      <c r="E21" s="69">
        <v>42983</v>
      </c>
      <c r="F21" s="74">
        <v>42877</v>
      </c>
      <c r="G21" s="69">
        <v>42871</v>
      </c>
      <c r="H21" s="69">
        <v>42877</v>
      </c>
    </row>
    <row r="22" spans="1:8" x14ac:dyDescent="0.25">
      <c r="A22" s="10" t="s">
        <v>48</v>
      </c>
      <c r="B22" s="52">
        <v>49011</v>
      </c>
      <c r="C22" s="52">
        <v>47600</v>
      </c>
      <c r="D22" s="69">
        <v>44831</v>
      </c>
      <c r="E22" s="69">
        <v>46076</v>
      </c>
      <c r="F22" s="74">
        <v>43172</v>
      </c>
      <c r="G22" s="69">
        <v>43050</v>
      </c>
      <c r="H22" s="69">
        <v>43204</v>
      </c>
    </row>
    <row r="23" spans="1:8" x14ac:dyDescent="0.25">
      <c r="A23" s="10" t="s">
        <v>15</v>
      </c>
      <c r="B23" s="52">
        <v>14752</v>
      </c>
      <c r="C23" s="52">
        <v>21988</v>
      </c>
      <c r="D23" s="69">
        <v>18277</v>
      </c>
      <c r="E23" s="69">
        <v>19616</v>
      </c>
      <c r="F23" s="69">
        <v>19521</v>
      </c>
      <c r="G23" s="69">
        <v>19521</v>
      </c>
      <c r="H23" s="69">
        <v>18903</v>
      </c>
    </row>
    <row r="24" spans="1:8" x14ac:dyDescent="0.25">
      <c r="A24" s="10" t="s">
        <v>16</v>
      </c>
      <c r="B24" s="52">
        <v>33776</v>
      </c>
      <c r="C24" s="52">
        <v>32129</v>
      </c>
      <c r="D24" s="69">
        <v>27786</v>
      </c>
      <c r="E24" s="69">
        <v>31046</v>
      </c>
      <c r="F24" s="74">
        <v>31571</v>
      </c>
      <c r="G24" s="74">
        <v>31241</v>
      </c>
      <c r="H24" s="69">
        <v>31411</v>
      </c>
    </row>
    <row r="25" spans="1:8" x14ac:dyDescent="0.25">
      <c r="A25" s="13" t="s">
        <v>10</v>
      </c>
      <c r="B25" s="89">
        <f>-B16</f>
        <v>10695</v>
      </c>
      <c r="C25" s="89">
        <f t="shared" ref="C25:H25" si="1">-C16</f>
        <v>10764</v>
      </c>
      <c r="D25" s="89">
        <f t="shared" si="1"/>
        <v>0</v>
      </c>
      <c r="E25" s="89">
        <f t="shared" si="1"/>
        <v>10976</v>
      </c>
      <c r="F25" s="89">
        <f t="shared" si="1"/>
        <v>10976</v>
      </c>
      <c r="G25" s="89">
        <f t="shared" si="1"/>
        <v>10976</v>
      </c>
      <c r="H25" s="89">
        <f t="shared" si="1"/>
        <v>10976</v>
      </c>
    </row>
    <row r="26" spans="1:8" x14ac:dyDescent="0.25">
      <c r="A26" s="10" t="s">
        <v>17</v>
      </c>
      <c r="B26" s="52">
        <v>11979</v>
      </c>
      <c r="C26" s="52">
        <v>13513</v>
      </c>
      <c r="D26" s="70">
        <v>0</v>
      </c>
      <c r="E26" s="22">
        <v>0</v>
      </c>
      <c r="F26" s="23">
        <v>0</v>
      </c>
      <c r="G26" s="22">
        <v>0</v>
      </c>
      <c r="H26" s="22">
        <v>0</v>
      </c>
    </row>
    <row r="27" spans="1:8" ht="15.75" thickBot="1" x14ac:dyDescent="0.3">
      <c r="A27" s="10" t="s">
        <v>18</v>
      </c>
      <c r="B27" s="62">
        <v>-1954</v>
      </c>
      <c r="C27" s="62">
        <v>-1779</v>
      </c>
      <c r="D27" s="67">
        <v>-1412</v>
      </c>
      <c r="E27" s="11">
        <v>-1388</v>
      </c>
      <c r="F27" s="11">
        <v>-1388</v>
      </c>
      <c r="G27" s="11">
        <v>-1388</v>
      </c>
      <c r="H27" s="11">
        <v>-1388</v>
      </c>
    </row>
    <row r="28" spans="1:8" ht="15.75" thickBot="1" x14ac:dyDescent="0.3">
      <c r="A28" s="14" t="s">
        <v>19</v>
      </c>
      <c r="B28" s="24">
        <f t="shared" ref="B28" si="2">SUM(B20:B27)-B25</f>
        <v>296613</v>
      </c>
      <c r="C28" s="24">
        <f t="shared" ref="C28" si="3">SUM(C20:C27)-C25</f>
        <v>313678</v>
      </c>
      <c r="D28" s="24">
        <f>SUM(D20:D27)-D25</f>
        <v>297741</v>
      </c>
      <c r="E28" s="24">
        <f t="shared" ref="E28:H28" si="4">SUM(E20:E27)-E25</f>
        <v>308853</v>
      </c>
      <c r="F28" s="24">
        <f t="shared" si="4"/>
        <v>305857</v>
      </c>
      <c r="G28" s="24">
        <f t="shared" si="4"/>
        <v>305304</v>
      </c>
      <c r="H28" s="24">
        <f t="shared" si="4"/>
        <v>305111</v>
      </c>
    </row>
    <row r="29" spans="1:8" ht="15.75" thickBot="1" x14ac:dyDescent="0.3">
      <c r="A29" s="25" t="s">
        <v>20</v>
      </c>
      <c r="B29" s="26">
        <f t="shared" ref="B29" si="5">SUM(B17+B28)</f>
        <v>-17673</v>
      </c>
      <c r="C29" s="26">
        <f t="shared" ref="C29:D29" si="6">SUM(C17+C28)</f>
        <v>-13176</v>
      </c>
      <c r="D29" s="26">
        <f t="shared" si="6"/>
        <v>-17019</v>
      </c>
      <c r="E29" s="26">
        <f>SUM(E17+E28)</f>
        <v>-16971</v>
      </c>
      <c r="F29" s="46">
        <f>SUM(F17+F28)</f>
        <v>-20982</v>
      </c>
      <c r="G29" s="26">
        <f>SUM(G17+G28)</f>
        <v>-22762</v>
      </c>
      <c r="H29" s="26">
        <f>SUM(H17+H28)</f>
        <v>-22805</v>
      </c>
    </row>
    <row r="30" spans="1:8" x14ac:dyDescent="0.25">
      <c r="A30" s="64"/>
      <c r="B30" s="65"/>
      <c r="C30" s="65"/>
      <c r="D30" s="65"/>
      <c r="E30" s="65"/>
      <c r="F30" s="65"/>
      <c r="G30" s="65"/>
      <c r="H30" s="65"/>
    </row>
    <row r="31" spans="1:8" x14ac:dyDescent="0.25">
      <c r="A31" s="54"/>
      <c r="B31" s="66"/>
      <c r="C31" s="66"/>
      <c r="D31" s="66"/>
      <c r="E31" s="66"/>
      <c r="F31" s="66"/>
      <c r="G31" s="66"/>
      <c r="H31" s="66"/>
    </row>
    <row r="32" spans="1:8" x14ac:dyDescent="0.25">
      <c r="A32" s="54"/>
      <c r="B32" s="66"/>
      <c r="C32" s="66"/>
      <c r="D32" s="66"/>
      <c r="E32" s="66"/>
      <c r="F32" s="66"/>
      <c r="G32" s="66"/>
      <c r="H32" s="66"/>
    </row>
    <row r="33" spans="1:8" ht="18.75" x14ac:dyDescent="0.3">
      <c r="A33" s="1" t="s">
        <v>55</v>
      </c>
      <c r="B33" s="1"/>
      <c r="C33" s="1"/>
      <c r="D33" s="2"/>
      <c r="E33" s="2"/>
    </row>
    <row r="34" spans="1:8" x14ac:dyDescent="0.25">
      <c r="A34" s="3" t="s">
        <v>0</v>
      </c>
      <c r="B34" s="3"/>
      <c r="C34" s="3"/>
      <c r="D34" s="3"/>
      <c r="E34" s="3"/>
    </row>
    <row r="35" spans="1:8" x14ac:dyDescent="0.25">
      <c r="A35" s="3"/>
      <c r="B35" s="3"/>
      <c r="C35" s="3"/>
      <c r="D35" s="3"/>
      <c r="E35" s="3"/>
    </row>
    <row r="36" spans="1:8" ht="15.75" x14ac:dyDescent="0.25">
      <c r="A36" s="47" t="s">
        <v>50</v>
      </c>
      <c r="B36" s="48" t="s">
        <v>51</v>
      </c>
      <c r="C36" s="48" t="s">
        <v>51</v>
      </c>
      <c r="D36" s="48" t="s">
        <v>52</v>
      </c>
      <c r="E36" s="97" t="s">
        <v>53</v>
      </c>
      <c r="F36" s="98"/>
      <c r="G36" s="98"/>
      <c r="H36" s="99"/>
    </row>
    <row r="37" spans="1:8" ht="15.75" x14ac:dyDescent="0.25">
      <c r="A37" s="49"/>
      <c r="B37" s="50">
        <v>2011</v>
      </c>
      <c r="C37" s="50">
        <v>2012</v>
      </c>
      <c r="D37" s="50" t="s">
        <v>54</v>
      </c>
      <c r="E37" s="51">
        <v>2014</v>
      </c>
      <c r="F37" s="51">
        <v>2015</v>
      </c>
      <c r="G37" s="51">
        <v>2016</v>
      </c>
      <c r="H37" s="51">
        <v>2017</v>
      </c>
    </row>
    <row r="38" spans="1:8" ht="15.75" x14ac:dyDescent="0.25">
      <c r="A38" s="4" t="s">
        <v>21</v>
      </c>
      <c r="B38" s="4"/>
      <c r="C38" s="77"/>
      <c r="D38" s="5"/>
      <c r="E38" s="5"/>
      <c r="F38" s="6"/>
      <c r="G38" s="5"/>
      <c r="H38" s="5"/>
    </row>
    <row r="39" spans="1:8" x14ac:dyDescent="0.25">
      <c r="A39" s="7"/>
      <c r="B39" s="7"/>
      <c r="C39" s="78"/>
      <c r="D39" s="79"/>
      <c r="E39" s="79"/>
      <c r="F39" s="80"/>
      <c r="G39" s="79"/>
      <c r="H39" s="79"/>
    </row>
    <row r="40" spans="1:8" x14ac:dyDescent="0.25">
      <c r="A40" s="10" t="s">
        <v>22</v>
      </c>
      <c r="B40" s="62">
        <v>-4292</v>
      </c>
      <c r="C40" s="62">
        <v>-4490</v>
      </c>
      <c r="D40" s="67">
        <v>-1850</v>
      </c>
      <c r="E40" s="11">
        <v>-1850</v>
      </c>
      <c r="F40" s="11">
        <v>-2850</v>
      </c>
      <c r="G40" s="11">
        <v>-2850</v>
      </c>
      <c r="H40" s="11">
        <v>-2850</v>
      </c>
    </row>
    <row r="41" spans="1:8" ht="15.75" thickBot="1" x14ac:dyDescent="0.3">
      <c r="A41" s="10" t="s">
        <v>23</v>
      </c>
      <c r="B41" s="62">
        <v>-159</v>
      </c>
      <c r="C41" s="62">
        <v>-140</v>
      </c>
      <c r="D41" s="67">
        <v>-25</v>
      </c>
      <c r="E41" s="11">
        <v>-25</v>
      </c>
      <c r="F41" s="11">
        <v>-25</v>
      </c>
      <c r="G41" s="11">
        <v>-25</v>
      </c>
      <c r="H41" s="11">
        <v>-25</v>
      </c>
    </row>
    <row r="42" spans="1:8" ht="15.75" thickBot="1" x14ac:dyDescent="0.3">
      <c r="A42" s="14" t="s">
        <v>24</v>
      </c>
      <c r="B42" s="15">
        <f t="shared" ref="B42:C42" si="7">SUM(B40:B41)</f>
        <v>-4451</v>
      </c>
      <c r="C42" s="15">
        <f t="shared" si="7"/>
        <v>-4630</v>
      </c>
      <c r="D42" s="15">
        <f>SUM(D40:D41)</f>
        <v>-1875</v>
      </c>
      <c r="E42" s="15">
        <f>SUM(E40:E41)</f>
        <v>-1875</v>
      </c>
      <c r="F42" s="16">
        <f>SUM(F40:F41)</f>
        <v>-2875</v>
      </c>
      <c r="G42" s="15">
        <f>SUM(G40:G41)</f>
        <v>-2875</v>
      </c>
      <c r="H42" s="15">
        <f>SUM(H40:H41)</f>
        <v>-2875</v>
      </c>
    </row>
    <row r="43" spans="1:8" ht="15.75" x14ac:dyDescent="0.25">
      <c r="A43" s="28" t="s">
        <v>25</v>
      </c>
      <c r="B43" s="57"/>
      <c r="C43" s="81"/>
      <c r="D43" s="29"/>
      <c r="E43" s="29"/>
      <c r="F43" s="30"/>
      <c r="G43" s="29"/>
      <c r="H43" s="29"/>
    </row>
    <row r="44" spans="1:8" x14ac:dyDescent="0.25">
      <c r="A44" s="7"/>
      <c r="B44" s="58"/>
      <c r="C44" s="81"/>
      <c r="D44" s="29"/>
      <c r="E44" s="29"/>
      <c r="F44" s="30"/>
      <c r="G44" s="29"/>
      <c r="H44" s="29"/>
    </row>
    <row r="45" spans="1:8" x14ac:dyDescent="0.25">
      <c r="A45" s="31" t="s">
        <v>26</v>
      </c>
      <c r="B45" s="59">
        <v>7137</v>
      </c>
      <c r="C45" s="59">
        <v>6086</v>
      </c>
      <c r="D45" s="69">
        <v>5811</v>
      </c>
      <c r="E45" s="32">
        <v>7200</v>
      </c>
      <c r="F45" s="33">
        <v>10500</v>
      </c>
      <c r="G45" s="32">
        <v>12100</v>
      </c>
      <c r="H45" s="32">
        <v>13200</v>
      </c>
    </row>
    <row r="46" spans="1:8" x14ac:dyDescent="0.25">
      <c r="A46" s="31" t="s">
        <v>27</v>
      </c>
      <c r="B46" s="59">
        <v>10633</v>
      </c>
      <c r="C46" s="59">
        <v>12393</v>
      </c>
      <c r="D46" s="69">
        <v>12500</v>
      </c>
      <c r="E46" s="32">
        <v>14100</v>
      </c>
      <c r="F46" s="33">
        <v>17100</v>
      </c>
      <c r="G46" s="32">
        <v>18700</v>
      </c>
      <c r="H46" s="32">
        <v>19000</v>
      </c>
    </row>
    <row r="47" spans="1:8" ht="15.75" thickBot="1" x14ac:dyDescent="0.3">
      <c r="A47" s="31" t="s">
        <v>28</v>
      </c>
      <c r="B47" s="59">
        <v>191</v>
      </c>
      <c r="C47" s="59">
        <v>328</v>
      </c>
      <c r="D47" s="69">
        <v>20</v>
      </c>
      <c r="E47" s="32">
        <v>20</v>
      </c>
      <c r="F47" s="32">
        <v>20</v>
      </c>
      <c r="G47" s="32">
        <v>20</v>
      </c>
      <c r="H47" s="32">
        <v>20</v>
      </c>
    </row>
    <row r="48" spans="1:8" ht="15.75" thickBot="1" x14ac:dyDescent="0.3">
      <c r="A48" s="14" t="s">
        <v>29</v>
      </c>
      <c r="B48" s="34">
        <f t="shared" ref="B48:C48" si="8">SUM(B45:B47)</f>
        <v>17961</v>
      </c>
      <c r="C48" s="34">
        <f t="shared" si="8"/>
        <v>18807</v>
      </c>
      <c r="D48" s="34">
        <f>SUM(D45:D47)</f>
        <v>18331</v>
      </c>
      <c r="E48" s="34">
        <f>SUM(E45:E47)</f>
        <v>21320</v>
      </c>
      <c r="F48" s="35">
        <f>SUM(F45:F47)</f>
        <v>27620</v>
      </c>
      <c r="G48" s="34">
        <f>SUM(G45:G47)</f>
        <v>30820</v>
      </c>
      <c r="H48" s="34">
        <f>SUM(H45:H47)</f>
        <v>32220</v>
      </c>
    </row>
    <row r="49" spans="1:8" ht="15.75" thickBot="1" x14ac:dyDescent="0.3">
      <c r="A49" s="25" t="s">
        <v>30</v>
      </c>
      <c r="B49" s="36">
        <f t="shared" ref="B49:C49" si="9">SUM(B42+B48)</f>
        <v>13510</v>
      </c>
      <c r="C49" s="36">
        <f t="shared" si="9"/>
        <v>14177</v>
      </c>
      <c r="D49" s="36">
        <f>SUM(D42+D48)</f>
        <v>16456</v>
      </c>
      <c r="E49" s="36">
        <f>SUM(E42+E48)</f>
        <v>19445</v>
      </c>
      <c r="F49" s="27">
        <f>SUM(F42+F48)</f>
        <v>24745</v>
      </c>
      <c r="G49" s="36">
        <f>SUM(G42+G48)</f>
        <v>27945</v>
      </c>
      <c r="H49" s="36">
        <f>SUM(H42+H48)</f>
        <v>29345</v>
      </c>
    </row>
    <row r="50" spans="1:8" ht="15.75" x14ac:dyDescent="0.25">
      <c r="A50" s="17" t="s">
        <v>31</v>
      </c>
      <c r="B50" s="60"/>
      <c r="C50" s="82"/>
      <c r="D50" s="76"/>
      <c r="E50" s="18"/>
      <c r="F50" s="18"/>
      <c r="G50" s="18"/>
      <c r="H50" s="18"/>
    </row>
    <row r="51" spans="1:8" x14ac:dyDescent="0.25">
      <c r="A51" s="37"/>
      <c r="B51" s="61"/>
      <c r="C51" s="53"/>
      <c r="D51" s="83"/>
      <c r="E51" s="10"/>
      <c r="F51" s="10"/>
      <c r="G51" s="10"/>
      <c r="H51" s="10"/>
    </row>
    <row r="52" spans="1:8" ht="15.75" thickBot="1" x14ac:dyDescent="0.3">
      <c r="A52" s="10" t="s">
        <v>32</v>
      </c>
      <c r="B52" s="62">
        <v>-11979</v>
      </c>
      <c r="C52" s="62">
        <v>-13513</v>
      </c>
      <c r="D52" s="67">
        <v>0</v>
      </c>
      <c r="E52" s="11">
        <v>0</v>
      </c>
      <c r="F52" s="12">
        <v>0</v>
      </c>
      <c r="G52" s="11">
        <v>0</v>
      </c>
      <c r="H52" s="11">
        <v>0</v>
      </c>
    </row>
    <row r="53" spans="1:8" ht="15.75" thickBot="1" x14ac:dyDescent="0.3">
      <c r="A53" s="25" t="s">
        <v>33</v>
      </c>
      <c r="B53" s="26">
        <f t="shared" ref="B53:H53" si="10">SUM(B29+B49)+B52</f>
        <v>-16142</v>
      </c>
      <c r="C53" s="26">
        <f t="shared" si="10"/>
        <v>-12512</v>
      </c>
      <c r="D53" s="26">
        <f t="shared" si="10"/>
        <v>-563</v>
      </c>
      <c r="E53" s="63">
        <f t="shared" si="10"/>
        <v>2474</v>
      </c>
      <c r="F53" s="86">
        <f t="shared" si="10"/>
        <v>3763</v>
      </c>
      <c r="G53" s="63">
        <f t="shared" si="10"/>
        <v>5183</v>
      </c>
      <c r="H53" s="63">
        <f t="shared" si="10"/>
        <v>6540</v>
      </c>
    </row>
    <row r="65" spans="1:8" ht="18.75" x14ac:dyDescent="0.3">
      <c r="A65" s="1" t="s">
        <v>55</v>
      </c>
      <c r="B65" s="1"/>
      <c r="C65" s="1"/>
      <c r="D65" s="2"/>
      <c r="E65" s="2"/>
    </row>
    <row r="66" spans="1:8" x14ac:dyDescent="0.25">
      <c r="A66" s="3" t="s">
        <v>0</v>
      </c>
      <c r="B66" s="3"/>
      <c r="C66" s="3"/>
      <c r="D66" s="3"/>
      <c r="E66" s="3"/>
    </row>
    <row r="67" spans="1:8" x14ac:dyDescent="0.25">
      <c r="A67" s="3"/>
      <c r="B67" s="3"/>
      <c r="C67" s="3"/>
      <c r="D67" s="3"/>
      <c r="E67" s="3"/>
    </row>
    <row r="68" spans="1:8" ht="15.75" x14ac:dyDescent="0.25">
      <c r="A68" s="47" t="s">
        <v>50</v>
      </c>
      <c r="B68" s="48" t="s">
        <v>51</v>
      </c>
      <c r="C68" s="48" t="s">
        <v>51</v>
      </c>
      <c r="D68" s="48" t="s">
        <v>52</v>
      </c>
      <c r="E68" s="97" t="s">
        <v>53</v>
      </c>
      <c r="F68" s="98"/>
      <c r="G68" s="98"/>
      <c r="H68" s="99"/>
    </row>
    <row r="69" spans="1:8" ht="15.75" x14ac:dyDescent="0.25">
      <c r="A69" s="49"/>
      <c r="B69" s="50">
        <v>2011</v>
      </c>
      <c r="C69" s="50">
        <v>2012</v>
      </c>
      <c r="D69" s="50" t="s">
        <v>54</v>
      </c>
      <c r="E69" s="51">
        <v>2014</v>
      </c>
      <c r="F69" s="51">
        <v>2015</v>
      </c>
      <c r="G69" s="51">
        <v>2016</v>
      </c>
      <c r="H69" s="51">
        <v>2017</v>
      </c>
    </row>
    <row r="70" spans="1:8" ht="15.75" x14ac:dyDescent="0.25">
      <c r="A70" s="4" t="s">
        <v>34</v>
      </c>
      <c r="B70" s="4"/>
      <c r="C70" s="77"/>
      <c r="D70" s="5"/>
      <c r="E70" s="5"/>
      <c r="F70" s="5"/>
      <c r="G70" s="5"/>
      <c r="H70" s="5"/>
    </row>
    <row r="71" spans="1:8" x14ac:dyDescent="0.25">
      <c r="A71" s="38"/>
      <c r="B71" s="38"/>
      <c r="C71" s="84"/>
      <c r="D71" s="84"/>
      <c r="E71" s="84"/>
      <c r="F71" s="84"/>
      <c r="G71" s="84"/>
      <c r="H71" s="84"/>
    </row>
    <row r="72" spans="1:8" x14ac:dyDescent="0.25">
      <c r="A72" s="10" t="s">
        <v>35</v>
      </c>
      <c r="B72" s="62">
        <v>-7782</v>
      </c>
      <c r="C72" s="62">
        <v>-9307</v>
      </c>
      <c r="D72" s="67">
        <v>-10779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5">
      <c r="A73" s="10" t="s">
        <v>36</v>
      </c>
      <c r="B73" s="62">
        <v>-1700</v>
      </c>
      <c r="C73" s="62">
        <v>-1364</v>
      </c>
      <c r="D73" s="67">
        <v>-618</v>
      </c>
      <c r="E73" s="11">
        <v>-493</v>
      </c>
      <c r="F73" s="11">
        <v>-1693</v>
      </c>
      <c r="G73" s="11">
        <v>-2593</v>
      </c>
      <c r="H73" s="11">
        <v>-4060</v>
      </c>
    </row>
    <row r="74" spans="1:8" x14ac:dyDescent="0.25">
      <c r="A74" s="10" t="s">
        <v>37</v>
      </c>
      <c r="B74" s="62">
        <v>-3765</v>
      </c>
      <c r="C74" s="62">
        <v>-3377</v>
      </c>
      <c r="D74" s="67">
        <v>-2562</v>
      </c>
      <c r="E74" s="11">
        <v>-2606</v>
      </c>
      <c r="F74" s="11">
        <v>-2682</v>
      </c>
      <c r="G74" s="11">
        <v>-3202</v>
      </c>
      <c r="H74" s="11">
        <v>-3092</v>
      </c>
    </row>
    <row r="75" spans="1:8" ht="15.75" thickBot="1" x14ac:dyDescent="0.3">
      <c r="A75" s="10" t="s">
        <v>38</v>
      </c>
      <c r="B75" s="62">
        <v>0</v>
      </c>
      <c r="C75" s="62">
        <v>0</v>
      </c>
      <c r="D75" s="11">
        <v>0</v>
      </c>
      <c r="E75" s="11">
        <v>0</v>
      </c>
      <c r="F75" s="11"/>
      <c r="G75" s="11"/>
      <c r="H75" s="11"/>
    </row>
    <row r="76" spans="1:8" ht="15.75" thickBot="1" x14ac:dyDescent="0.3">
      <c r="A76" s="14" t="s">
        <v>39</v>
      </c>
      <c r="B76" s="15">
        <f t="shared" ref="B76:C76" si="11">SUM(B72:B75)</f>
        <v>-13247</v>
      </c>
      <c r="C76" s="15">
        <f t="shared" si="11"/>
        <v>-14048</v>
      </c>
      <c r="D76" s="15">
        <f>SUM(D72:D75)</f>
        <v>-13959</v>
      </c>
      <c r="E76" s="15">
        <f>SUM(E72:E75)</f>
        <v>-3099</v>
      </c>
      <c r="F76" s="15">
        <f>SUM(F72:F75)</f>
        <v>-4375</v>
      </c>
      <c r="G76" s="15">
        <f>SUM(G72:G75)</f>
        <v>-5795</v>
      </c>
      <c r="H76" s="15">
        <f>SUM(H72:H75)</f>
        <v>-7152</v>
      </c>
    </row>
    <row r="77" spans="1:8" x14ac:dyDescent="0.25">
      <c r="A77" s="39" t="s">
        <v>40</v>
      </c>
      <c r="B77" s="55">
        <v>9527</v>
      </c>
      <c r="C77" s="55">
        <v>3718</v>
      </c>
      <c r="D77" s="71">
        <v>2894</v>
      </c>
      <c r="E77" s="71">
        <v>0</v>
      </c>
      <c r="F77" s="71">
        <v>0</v>
      </c>
      <c r="G77" s="71">
        <v>0</v>
      </c>
      <c r="H77" s="71">
        <v>0</v>
      </c>
    </row>
    <row r="78" spans="1:8" x14ac:dyDescent="0.25">
      <c r="A78" s="40" t="s">
        <v>49</v>
      </c>
      <c r="B78" s="56">
        <v>0</v>
      </c>
      <c r="C78" s="56">
        <v>0</v>
      </c>
      <c r="D78" s="72">
        <v>0</v>
      </c>
      <c r="E78" s="41">
        <v>0</v>
      </c>
      <c r="F78" s="41">
        <v>0</v>
      </c>
      <c r="G78" s="41">
        <v>0</v>
      </c>
      <c r="H78" s="41">
        <v>0</v>
      </c>
    </row>
    <row r="79" spans="1:8" x14ac:dyDescent="0.25">
      <c r="A79" s="40" t="s">
        <v>41</v>
      </c>
      <c r="B79" s="56">
        <v>7782</v>
      </c>
      <c r="C79" s="56">
        <v>9307</v>
      </c>
      <c r="D79" s="72">
        <v>10824</v>
      </c>
      <c r="E79" s="41">
        <v>45</v>
      </c>
      <c r="F79" s="41">
        <v>45</v>
      </c>
      <c r="G79" s="41">
        <v>45</v>
      </c>
      <c r="H79" s="41">
        <v>45</v>
      </c>
    </row>
    <row r="80" spans="1:8" x14ac:dyDescent="0.25">
      <c r="A80" s="40" t="s">
        <v>42</v>
      </c>
      <c r="B80" s="56">
        <v>2773</v>
      </c>
      <c r="C80" s="56">
        <v>2756</v>
      </c>
      <c r="D80" s="72">
        <v>804</v>
      </c>
      <c r="E80" s="41">
        <v>580</v>
      </c>
      <c r="F80" s="41">
        <v>567</v>
      </c>
      <c r="G80" s="41">
        <v>567</v>
      </c>
      <c r="H80" s="41">
        <v>567</v>
      </c>
    </row>
    <row r="81" spans="1:8" ht="15.75" thickBot="1" x14ac:dyDescent="0.3">
      <c r="A81" s="40" t="s">
        <v>43</v>
      </c>
      <c r="B81" s="56">
        <v>0</v>
      </c>
      <c r="C81" s="56">
        <v>0</v>
      </c>
      <c r="D81" s="72">
        <v>0</v>
      </c>
      <c r="E81" s="41">
        <v>0</v>
      </c>
      <c r="F81" s="41">
        <v>0</v>
      </c>
      <c r="G81" s="41">
        <v>0</v>
      </c>
      <c r="H81" s="41">
        <v>0</v>
      </c>
    </row>
    <row r="82" spans="1:8" ht="15.75" thickBot="1" x14ac:dyDescent="0.3">
      <c r="A82" s="14" t="s">
        <v>44</v>
      </c>
      <c r="B82" s="34">
        <f t="shared" ref="B82:C82" si="12">SUM(B77:B81)</f>
        <v>20082</v>
      </c>
      <c r="C82" s="34">
        <f t="shared" si="12"/>
        <v>15781</v>
      </c>
      <c r="D82" s="34">
        <f>SUM(D77:D81)</f>
        <v>14522</v>
      </c>
      <c r="E82" s="34">
        <f>SUM(E77:E81)</f>
        <v>625</v>
      </c>
      <c r="F82" s="34">
        <f>SUM(F77:F81)</f>
        <v>612</v>
      </c>
      <c r="G82" s="34">
        <f>SUM(G77:G81)</f>
        <v>612</v>
      </c>
      <c r="H82" s="34">
        <f>SUM(H77:H81)</f>
        <v>612</v>
      </c>
    </row>
    <row r="83" spans="1:8" ht="15.75" thickBot="1" x14ac:dyDescent="0.3">
      <c r="A83" s="25" t="s">
        <v>45</v>
      </c>
      <c r="B83" s="63">
        <f t="shared" ref="B83:C83" si="13">SUM(B76+B82)</f>
        <v>6835</v>
      </c>
      <c r="C83" s="63">
        <f t="shared" si="13"/>
        <v>1733</v>
      </c>
      <c r="D83" s="63">
        <f>SUM(D76+D82)</f>
        <v>563</v>
      </c>
      <c r="E83" s="26">
        <f>SUM(E76+E82)</f>
        <v>-2474</v>
      </c>
      <c r="F83" s="26">
        <f>SUM(F76+F82)</f>
        <v>-3763</v>
      </c>
      <c r="G83" s="26">
        <f>SUM(G76+G82)</f>
        <v>-5183</v>
      </c>
      <c r="H83" s="26">
        <f>SUM(H76+H82)</f>
        <v>-6540</v>
      </c>
    </row>
    <row r="84" spans="1:8" ht="15.75" thickBot="1" x14ac:dyDescent="0.3">
      <c r="A84" s="42" t="s">
        <v>46</v>
      </c>
      <c r="B84" s="26">
        <f t="shared" ref="B84:H84" si="14">SUM(B53+B83)</f>
        <v>-9307</v>
      </c>
      <c r="C84" s="26">
        <f t="shared" si="14"/>
        <v>-10779</v>
      </c>
      <c r="D84" s="26">
        <f t="shared" si="14"/>
        <v>0</v>
      </c>
      <c r="E84" s="26">
        <f t="shared" si="14"/>
        <v>0</v>
      </c>
      <c r="F84" s="26">
        <f t="shared" si="14"/>
        <v>0</v>
      </c>
      <c r="G84" s="26">
        <f t="shared" si="14"/>
        <v>0</v>
      </c>
      <c r="H84" s="26">
        <f t="shared" si="14"/>
        <v>0</v>
      </c>
    </row>
    <row r="85" spans="1:8" ht="15.75" thickBot="1" x14ac:dyDescent="0.3">
      <c r="A85" s="43" t="s">
        <v>47</v>
      </c>
      <c r="B85" s="54"/>
      <c r="C85" s="54"/>
      <c r="D85" s="44"/>
      <c r="E85" s="44"/>
      <c r="F85" s="44"/>
      <c r="G85" s="44"/>
    </row>
    <row r="88" spans="1:8" x14ac:dyDescent="0.25">
      <c r="A88" s="45"/>
      <c r="B88" s="45"/>
      <c r="C88" s="45"/>
    </row>
    <row r="89" spans="1:8" x14ac:dyDescent="0.25">
      <c r="A89" s="45"/>
      <c r="B89" s="45"/>
      <c r="C89" s="45"/>
    </row>
    <row r="90" spans="1:8" x14ac:dyDescent="0.25">
      <c r="A90" s="45"/>
      <c r="B90" s="45"/>
      <c r="C90" s="45"/>
    </row>
    <row r="91" spans="1:8" x14ac:dyDescent="0.25">
      <c r="A91" s="45"/>
      <c r="B91" s="45"/>
      <c r="C91" s="45"/>
    </row>
    <row r="92" spans="1:8" x14ac:dyDescent="0.25">
      <c r="A92" s="45"/>
      <c r="B92" s="45"/>
      <c r="C92" s="45"/>
    </row>
    <row r="93" spans="1:8" x14ac:dyDescent="0.25">
      <c r="A93" s="45"/>
      <c r="B93" s="45"/>
      <c r="C93" s="45"/>
    </row>
    <row r="94" spans="1:8" x14ac:dyDescent="0.25">
      <c r="A94" s="45"/>
      <c r="B94" s="45"/>
      <c r="C94" s="45"/>
    </row>
    <row r="95" spans="1:8" x14ac:dyDescent="0.25">
      <c r="A95" s="45"/>
      <c r="B95" s="45"/>
      <c r="C95" s="45"/>
    </row>
  </sheetData>
  <mergeCells count="3">
    <mergeCell ref="E4:H4"/>
    <mergeCell ref="E36:H36"/>
    <mergeCell ref="E68:H68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71"/>
  <sheetViews>
    <sheetView topLeftCell="A28" workbookViewId="0">
      <selection activeCell="J50" sqref="J50"/>
    </sheetView>
  </sheetViews>
  <sheetFormatPr baseColWidth="10" defaultRowHeight="15" x14ac:dyDescent="0.25"/>
  <cols>
    <col min="1" max="1" width="46.42578125" customWidth="1"/>
    <col min="2" max="8" width="10.28515625" customWidth="1"/>
  </cols>
  <sheetData>
    <row r="1" spans="1:8" ht="18.75" x14ac:dyDescent="0.3">
      <c r="A1" s="1" t="s">
        <v>55</v>
      </c>
      <c r="B1" s="1"/>
      <c r="C1" s="1"/>
      <c r="D1" s="2"/>
      <c r="E1" s="2"/>
    </row>
    <row r="2" spans="1:8" x14ac:dyDescent="0.25">
      <c r="A2" s="3" t="s">
        <v>0</v>
      </c>
      <c r="B2" s="3"/>
      <c r="C2" s="3"/>
      <c r="D2" s="3"/>
      <c r="E2" s="3"/>
    </row>
    <row r="3" spans="1:8" x14ac:dyDescent="0.25">
      <c r="A3" s="3"/>
      <c r="B3" s="3"/>
      <c r="C3" s="3"/>
      <c r="D3" s="3"/>
      <c r="E3" s="3"/>
    </row>
    <row r="4" spans="1:8" ht="15.75" x14ac:dyDescent="0.25">
      <c r="A4" s="47" t="s">
        <v>50</v>
      </c>
      <c r="B4" s="48" t="s">
        <v>51</v>
      </c>
      <c r="C4" s="48" t="s">
        <v>51</v>
      </c>
      <c r="D4" s="48" t="s">
        <v>52</v>
      </c>
      <c r="E4" s="97" t="s">
        <v>53</v>
      </c>
      <c r="F4" s="98"/>
      <c r="G4" s="98"/>
      <c r="H4" s="99"/>
    </row>
    <row r="5" spans="1:8" ht="15.75" x14ac:dyDescent="0.25">
      <c r="A5" s="49"/>
      <c r="B5" s="50">
        <v>2011</v>
      </c>
      <c r="C5" s="50">
        <v>2012</v>
      </c>
      <c r="D5" s="50" t="s">
        <v>54</v>
      </c>
      <c r="E5" s="51">
        <v>2014</v>
      </c>
      <c r="F5" s="51">
        <v>2015</v>
      </c>
      <c r="G5" s="51">
        <v>2016</v>
      </c>
      <c r="H5" s="51">
        <v>2017</v>
      </c>
    </row>
    <row r="6" spans="1:8" ht="15.75" x14ac:dyDescent="0.25">
      <c r="A6" s="4" t="s">
        <v>1</v>
      </c>
      <c r="B6" s="4"/>
      <c r="C6" s="4"/>
      <c r="D6" s="5"/>
      <c r="E6" s="5"/>
      <c r="F6" s="6"/>
      <c r="G6" s="5"/>
      <c r="H6" s="5"/>
    </row>
    <row r="7" spans="1:8" x14ac:dyDescent="0.25">
      <c r="A7" s="7"/>
      <c r="B7" s="7"/>
      <c r="C7" s="7"/>
      <c r="D7" s="8"/>
      <c r="E7" s="8"/>
      <c r="F7" s="9"/>
      <c r="G7" s="8"/>
      <c r="H7" s="8"/>
    </row>
    <row r="8" spans="1:8" x14ac:dyDescent="0.25">
      <c r="A8" s="10" t="s">
        <v>2</v>
      </c>
      <c r="B8" s="62">
        <v>-7953</v>
      </c>
      <c r="C8" s="85">
        <v>-8352</v>
      </c>
      <c r="D8" s="67">
        <v>-7944</v>
      </c>
      <c r="E8" s="11">
        <v>-8200</v>
      </c>
      <c r="F8" s="11">
        <v>-8200</v>
      </c>
      <c r="G8" s="11">
        <v>-8200</v>
      </c>
      <c r="H8" s="11">
        <v>-8200</v>
      </c>
    </row>
    <row r="9" spans="1:8" x14ac:dyDescent="0.25">
      <c r="A9" s="10" t="s">
        <v>3</v>
      </c>
      <c r="B9" s="62">
        <v>-25132</v>
      </c>
      <c r="C9" s="85">
        <v>-27281</v>
      </c>
      <c r="D9" s="67">
        <v>-25978</v>
      </c>
      <c r="E9" s="11">
        <v>-26423</v>
      </c>
      <c r="F9" s="11">
        <v>-27646</v>
      </c>
      <c r="G9" s="11">
        <v>-28888</v>
      </c>
      <c r="H9" s="11">
        <v>-28888</v>
      </c>
    </row>
    <row r="10" spans="1:8" x14ac:dyDescent="0.25">
      <c r="A10" s="10" t="s">
        <v>4</v>
      </c>
      <c r="B10" s="62">
        <v>-37042</v>
      </c>
      <c r="C10" s="85">
        <v>-34056</v>
      </c>
      <c r="D10" s="67">
        <v>-15973</v>
      </c>
      <c r="E10" s="67">
        <v>-15196</v>
      </c>
      <c r="F10" s="73">
        <v>-14186</v>
      </c>
      <c r="G10" s="73">
        <v>-14156</v>
      </c>
      <c r="H10" s="67">
        <v>-14186</v>
      </c>
    </row>
    <row r="11" spans="1:8" x14ac:dyDescent="0.25">
      <c r="A11" s="10" t="s">
        <v>5</v>
      </c>
      <c r="B11" s="62">
        <v>-131248</v>
      </c>
      <c r="C11" s="85">
        <v>-138457</v>
      </c>
      <c r="D11" s="67">
        <v>-146534</v>
      </c>
      <c r="E11" s="67">
        <v>-153491</v>
      </c>
      <c r="F11" s="73">
        <v>-154228</v>
      </c>
      <c r="G11" s="73">
        <v>-154228</v>
      </c>
      <c r="H11" s="67">
        <v>-154228</v>
      </c>
    </row>
    <row r="12" spans="1:8" x14ac:dyDescent="0.25">
      <c r="A12" s="10" t="s">
        <v>6</v>
      </c>
      <c r="B12" s="62">
        <v>-10014</v>
      </c>
      <c r="C12" s="85">
        <v>-11883</v>
      </c>
      <c r="D12" s="67">
        <v>-10110</v>
      </c>
      <c r="E12" s="11">
        <v>-11200</v>
      </c>
      <c r="F12" s="11">
        <v>-11265</v>
      </c>
      <c r="G12" s="11">
        <v>-11280</v>
      </c>
      <c r="H12" s="11">
        <v>-11300</v>
      </c>
    </row>
    <row r="13" spans="1:8" x14ac:dyDescent="0.25">
      <c r="A13" s="10" t="s">
        <v>7</v>
      </c>
      <c r="B13" s="62">
        <v>-1981</v>
      </c>
      <c r="C13" s="85">
        <v>-2222</v>
      </c>
      <c r="D13" s="67">
        <v>-520</v>
      </c>
      <c r="E13" s="11">
        <v>-710</v>
      </c>
      <c r="F13" s="11">
        <v>-710</v>
      </c>
      <c r="G13" s="11">
        <v>-710</v>
      </c>
      <c r="H13" s="11">
        <v>-510</v>
      </c>
    </row>
    <row r="14" spans="1:8" x14ac:dyDescent="0.25">
      <c r="A14" s="10" t="s">
        <v>8</v>
      </c>
      <c r="B14" s="62">
        <v>-63896</v>
      </c>
      <c r="C14" s="85">
        <v>-67299</v>
      </c>
      <c r="D14" s="67">
        <v>-70553</v>
      </c>
      <c r="E14" s="11">
        <v>-73532</v>
      </c>
      <c r="F14" s="11">
        <v>-73532</v>
      </c>
      <c r="G14" s="11">
        <v>-73532</v>
      </c>
      <c r="H14" s="11">
        <v>-73532</v>
      </c>
    </row>
    <row r="15" spans="1:8" x14ac:dyDescent="0.25">
      <c r="A15" s="10" t="s">
        <v>9</v>
      </c>
      <c r="B15" s="62">
        <v>-37020</v>
      </c>
      <c r="C15" s="85">
        <v>-37304</v>
      </c>
      <c r="D15" s="67">
        <v>-37148</v>
      </c>
      <c r="E15" s="11">
        <v>-37072</v>
      </c>
      <c r="F15" s="11">
        <v>-37072</v>
      </c>
      <c r="G15" s="11">
        <v>-37072</v>
      </c>
      <c r="H15" s="11">
        <v>-37072</v>
      </c>
    </row>
    <row r="16" spans="1:8" ht="15.75" thickBot="1" x14ac:dyDescent="0.3">
      <c r="A16" s="13" t="s">
        <v>10</v>
      </c>
      <c r="B16" s="87">
        <v>-10695</v>
      </c>
      <c r="C16" s="88">
        <v>-10764</v>
      </c>
      <c r="D16" s="68">
        <v>-11110</v>
      </c>
      <c r="E16" s="68">
        <v>-10976</v>
      </c>
      <c r="F16" s="68">
        <v>-10976</v>
      </c>
      <c r="G16" s="68">
        <v>-10976</v>
      </c>
      <c r="H16" s="68">
        <v>-10976</v>
      </c>
    </row>
    <row r="17" spans="1:8" ht="15.75" thickBot="1" x14ac:dyDescent="0.3">
      <c r="A17" s="14" t="s">
        <v>11</v>
      </c>
      <c r="B17" s="15">
        <f>(SUM(B8:B15))</f>
        <v>-314286</v>
      </c>
      <c r="C17" s="15">
        <f t="shared" ref="C17:H17" si="0">(SUM(C8:C15))</f>
        <v>-326854</v>
      </c>
      <c r="D17" s="15">
        <f t="shared" si="0"/>
        <v>-314760</v>
      </c>
      <c r="E17" s="15">
        <f t="shared" si="0"/>
        <v>-325824</v>
      </c>
      <c r="F17" s="15">
        <f t="shared" si="0"/>
        <v>-326839</v>
      </c>
      <c r="G17" s="15">
        <f t="shared" si="0"/>
        <v>-328066</v>
      </c>
      <c r="H17" s="15">
        <f t="shared" si="0"/>
        <v>-327916</v>
      </c>
    </row>
    <row r="18" spans="1:8" ht="15.75" x14ac:dyDescent="0.25">
      <c r="A18" s="17" t="s">
        <v>12</v>
      </c>
      <c r="B18" s="17"/>
      <c r="C18" s="75"/>
      <c r="D18" s="18"/>
      <c r="E18" s="18"/>
      <c r="F18" s="19"/>
      <c r="G18" s="18"/>
      <c r="H18" s="18"/>
    </row>
    <row r="19" spans="1:8" x14ac:dyDescent="0.25">
      <c r="A19" s="20"/>
      <c r="B19" s="20"/>
      <c r="C19" s="21"/>
      <c r="D19" s="10"/>
      <c r="E19" s="10"/>
      <c r="F19" s="21"/>
      <c r="G19" s="10"/>
      <c r="H19" s="10"/>
    </row>
    <row r="20" spans="1:8" x14ac:dyDescent="0.25">
      <c r="A20" s="21" t="s">
        <v>13</v>
      </c>
      <c r="B20" s="53">
        <v>157632</v>
      </c>
      <c r="C20" s="53">
        <v>169352</v>
      </c>
      <c r="D20" s="69">
        <v>166281</v>
      </c>
      <c r="E20" s="69">
        <v>170520</v>
      </c>
      <c r="F20" s="74">
        <v>170104</v>
      </c>
      <c r="G20" s="69">
        <v>170009</v>
      </c>
      <c r="H20" s="69">
        <v>170104</v>
      </c>
    </row>
    <row r="21" spans="1:8" x14ac:dyDescent="0.25">
      <c r="A21" s="10" t="s">
        <v>14</v>
      </c>
      <c r="B21" s="52">
        <v>31417</v>
      </c>
      <c r="C21" s="52">
        <v>30875</v>
      </c>
      <c r="D21" s="69">
        <v>41978</v>
      </c>
      <c r="E21" s="69">
        <v>42983</v>
      </c>
      <c r="F21" s="74">
        <v>42877</v>
      </c>
      <c r="G21" s="69">
        <v>42871</v>
      </c>
      <c r="H21" s="69">
        <v>42877</v>
      </c>
    </row>
    <row r="22" spans="1:8" x14ac:dyDescent="0.25">
      <c r="A22" s="10" t="s">
        <v>48</v>
      </c>
      <c r="B22" s="52">
        <v>49011</v>
      </c>
      <c r="C22" s="52">
        <v>47600</v>
      </c>
      <c r="D22" s="69">
        <v>44831</v>
      </c>
      <c r="E22" s="69">
        <v>46076</v>
      </c>
      <c r="F22" s="74">
        <v>43172</v>
      </c>
      <c r="G22" s="69">
        <v>43050</v>
      </c>
      <c r="H22" s="69">
        <v>43204</v>
      </c>
    </row>
    <row r="23" spans="1:8" x14ac:dyDescent="0.25">
      <c r="A23" s="10" t="s">
        <v>15</v>
      </c>
      <c r="B23" s="52">
        <v>14752</v>
      </c>
      <c r="C23" s="52">
        <v>21988</v>
      </c>
      <c r="D23" s="69">
        <v>18277</v>
      </c>
      <c r="E23" s="69">
        <v>19616</v>
      </c>
      <c r="F23" s="69">
        <v>19521</v>
      </c>
      <c r="G23" s="69">
        <v>19521</v>
      </c>
      <c r="H23" s="69">
        <v>18903</v>
      </c>
    </row>
    <row r="24" spans="1:8" x14ac:dyDescent="0.25">
      <c r="A24" s="10" t="s">
        <v>16</v>
      </c>
      <c r="B24" s="52">
        <v>33776</v>
      </c>
      <c r="C24" s="52">
        <v>32129</v>
      </c>
      <c r="D24" s="69">
        <v>27786</v>
      </c>
      <c r="E24" s="69">
        <v>31046</v>
      </c>
      <c r="F24" s="74">
        <v>31571</v>
      </c>
      <c r="G24" s="74">
        <v>31241</v>
      </c>
      <c r="H24" s="69">
        <v>31411</v>
      </c>
    </row>
    <row r="25" spans="1:8" x14ac:dyDescent="0.25">
      <c r="A25" s="13" t="s">
        <v>10</v>
      </c>
      <c r="B25" s="89">
        <f>-B16</f>
        <v>10695</v>
      </c>
      <c r="C25" s="89">
        <f t="shared" ref="C25:H25" si="1">-C16</f>
        <v>10764</v>
      </c>
      <c r="D25" s="89">
        <f t="shared" si="1"/>
        <v>11110</v>
      </c>
      <c r="E25" s="89">
        <f t="shared" si="1"/>
        <v>10976</v>
      </c>
      <c r="F25" s="89">
        <f t="shared" si="1"/>
        <v>10976</v>
      </c>
      <c r="G25" s="89">
        <f t="shared" si="1"/>
        <v>10976</v>
      </c>
      <c r="H25" s="89">
        <f t="shared" si="1"/>
        <v>10976</v>
      </c>
    </row>
    <row r="26" spans="1:8" x14ac:dyDescent="0.25">
      <c r="A26" s="10" t="s">
        <v>17</v>
      </c>
      <c r="B26" s="52">
        <v>11979</v>
      </c>
      <c r="C26" s="52">
        <v>13513</v>
      </c>
      <c r="D26" s="70">
        <v>0</v>
      </c>
      <c r="E26" s="22">
        <v>0</v>
      </c>
      <c r="F26" s="23">
        <v>0</v>
      </c>
      <c r="G26" s="22">
        <v>0</v>
      </c>
      <c r="H26" s="22">
        <v>0</v>
      </c>
    </row>
    <row r="27" spans="1:8" ht="15.75" thickBot="1" x14ac:dyDescent="0.3">
      <c r="A27" s="10" t="s">
        <v>18</v>
      </c>
      <c r="B27" s="62">
        <v>-1954</v>
      </c>
      <c r="C27" s="62">
        <v>-1779</v>
      </c>
      <c r="D27" s="67">
        <v>-1412</v>
      </c>
      <c r="E27" s="11">
        <v>-1388</v>
      </c>
      <c r="F27" s="11">
        <v>-1388</v>
      </c>
      <c r="G27" s="11">
        <v>-1388</v>
      </c>
      <c r="H27" s="11">
        <v>-1388</v>
      </c>
    </row>
    <row r="28" spans="1:8" ht="15.75" thickBot="1" x14ac:dyDescent="0.3">
      <c r="A28" s="14" t="s">
        <v>19</v>
      </c>
      <c r="B28" s="24">
        <f t="shared" ref="B28" si="2">SUM(B20:B27)-B25</f>
        <v>296613</v>
      </c>
      <c r="C28" s="24">
        <f t="shared" ref="C28" si="3">SUM(C20:C27)-C25</f>
        <v>313678</v>
      </c>
      <c r="D28" s="24">
        <f>SUM(D20:D27)-D25</f>
        <v>297741</v>
      </c>
      <c r="E28" s="24">
        <f t="shared" ref="E28:H28" si="4">SUM(E20:E27)-E25</f>
        <v>308853</v>
      </c>
      <c r="F28" s="24">
        <f t="shared" si="4"/>
        <v>305857</v>
      </c>
      <c r="G28" s="24">
        <f t="shared" si="4"/>
        <v>305304</v>
      </c>
      <c r="H28" s="24">
        <f t="shared" si="4"/>
        <v>305111</v>
      </c>
    </row>
    <row r="29" spans="1:8" ht="15.75" thickBot="1" x14ac:dyDescent="0.3">
      <c r="A29" s="25" t="s">
        <v>20</v>
      </c>
      <c r="B29" s="26">
        <f t="shared" ref="B29" si="5">SUM(B17+B28)</f>
        <v>-17673</v>
      </c>
      <c r="C29" s="26">
        <f t="shared" ref="C29:D29" si="6">SUM(C17+C28)</f>
        <v>-13176</v>
      </c>
      <c r="D29" s="26">
        <f t="shared" si="6"/>
        <v>-17019</v>
      </c>
      <c r="E29" s="26">
        <f>SUM(E17+E28)</f>
        <v>-16971</v>
      </c>
      <c r="F29" s="46">
        <f>SUM(F17+F28)</f>
        <v>-20982</v>
      </c>
      <c r="G29" s="26">
        <f>SUM(G17+G28)</f>
        <v>-22762</v>
      </c>
      <c r="H29" s="26">
        <f>SUM(H17+H28)</f>
        <v>-22805</v>
      </c>
    </row>
    <row r="30" spans="1:8" ht="15.75" x14ac:dyDescent="0.25">
      <c r="A30" s="4" t="s">
        <v>21</v>
      </c>
      <c r="B30" s="4"/>
      <c r="C30" s="77"/>
      <c r="D30" s="5"/>
      <c r="E30" s="5"/>
      <c r="F30" s="6"/>
      <c r="G30" s="5"/>
      <c r="H30" s="5"/>
    </row>
    <row r="31" spans="1:8" x14ac:dyDescent="0.25">
      <c r="A31" s="7"/>
      <c r="B31" s="7"/>
      <c r="C31" s="78"/>
      <c r="D31" s="79"/>
      <c r="E31" s="79"/>
      <c r="F31" s="80"/>
      <c r="G31" s="79"/>
      <c r="H31" s="79"/>
    </row>
    <row r="32" spans="1:8" x14ac:dyDescent="0.25">
      <c r="A32" s="10" t="s">
        <v>22</v>
      </c>
      <c r="B32" s="62">
        <v>-4292</v>
      </c>
      <c r="C32" s="62">
        <v>-4490</v>
      </c>
      <c r="D32" s="67">
        <v>-1850</v>
      </c>
      <c r="E32" s="11">
        <v>-1850</v>
      </c>
      <c r="F32" s="11">
        <v>-2850</v>
      </c>
      <c r="G32" s="11">
        <v>-2850</v>
      </c>
      <c r="H32" s="11">
        <v>-2850</v>
      </c>
    </row>
    <row r="33" spans="1:8" ht="15.75" thickBot="1" x14ac:dyDescent="0.3">
      <c r="A33" s="10" t="s">
        <v>23</v>
      </c>
      <c r="B33" s="62">
        <v>-159</v>
      </c>
      <c r="C33" s="62">
        <v>-140</v>
      </c>
      <c r="D33" s="67">
        <v>-25</v>
      </c>
      <c r="E33" s="11">
        <v>-25</v>
      </c>
      <c r="F33" s="11">
        <v>-25</v>
      </c>
      <c r="G33" s="11">
        <v>-25</v>
      </c>
      <c r="H33" s="11">
        <v>-25</v>
      </c>
    </row>
    <row r="34" spans="1:8" ht="15.75" thickBot="1" x14ac:dyDescent="0.3">
      <c r="A34" s="14" t="s">
        <v>24</v>
      </c>
      <c r="B34" s="15">
        <f t="shared" ref="B34:C34" si="7">SUM(B32:B33)</f>
        <v>-4451</v>
      </c>
      <c r="C34" s="15">
        <f t="shared" si="7"/>
        <v>-4630</v>
      </c>
      <c r="D34" s="15">
        <f>SUM(D32:D33)</f>
        <v>-1875</v>
      </c>
      <c r="E34" s="15">
        <f>SUM(E32:E33)</f>
        <v>-1875</v>
      </c>
      <c r="F34" s="16">
        <f>SUM(F32:F33)</f>
        <v>-2875</v>
      </c>
      <c r="G34" s="15">
        <f>SUM(G32:G33)</f>
        <v>-2875</v>
      </c>
      <c r="H34" s="15">
        <f>SUM(H32:H33)</f>
        <v>-2875</v>
      </c>
    </row>
    <row r="35" spans="1:8" ht="15.75" x14ac:dyDescent="0.25">
      <c r="A35" s="28" t="s">
        <v>25</v>
      </c>
      <c r="B35" s="57"/>
      <c r="C35" s="81"/>
      <c r="D35" s="29"/>
      <c r="E35" s="29"/>
      <c r="F35" s="30"/>
      <c r="G35" s="29"/>
      <c r="H35" s="29"/>
    </row>
    <row r="36" spans="1:8" x14ac:dyDescent="0.25">
      <c r="A36" s="7"/>
      <c r="B36" s="58"/>
      <c r="C36" s="81"/>
      <c r="D36" s="29"/>
      <c r="E36" s="29"/>
      <c r="F36" s="30"/>
      <c r="G36" s="29"/>
      <c r="H36" s="29"/>
    </row>
    <row r="37" spans="1:8" x14ac:dyDescent="0.25">
      <c r="A37" s="31" t="s">
        <v>26</v>
      </c>
      <c r="B37" s="59">
        <v>7137</v>
      </c>
      <c r="C37" s="59">
        <v>6086</v>
      </c>
      <c r="D37" s="69">
        <v>5811</v>
      </c>
      <c r="E37" s="32">
        <v>7200</v>
      </c>
      <c r="F37" s="33">
        <v>10500</v>
      </c>
      <c r="G37" s="32">
        <v>12100</v>
      </c>
      <c r="H37" s="32">
        <v>13200</v>
      </c>
    </row>
    <row r="38" spans="1:8" x14ac:dyDescent="0.25">
      <c r="A38" s="31" t="s">
        <v>27</v>
      </c>
      <c r="B38" s="59">
        <v>10633</v>
      </c>
      <c r="C38" s="59">
        <v>12393</v>
      </c>
      <c r="D38" s="69">
        <v>12500</v>
      </c>
      <c r="E38" s="32">
        <v>14100</v>
      </c>
      <c r="F38" s="33">
        <v>17100</v>
      </c>
      <c r="G38" s="32">
        <v>18700</v>
      </c>
      <c r="H38" s="32">
        <v>19000</v>
      </c>
    </row>
    <row r="39" spans="1:8" ht="15.75" thickBot="1" x14ac:dyDescent="0.3">
      <c r="A39" s="31" t="s">
        <v>28</v>
      </c>
      <c r="B39" s="59">
        <v>191</v>
      </c>
      <c r="C39" s="59">
        <v>328</v>
      </c>
      <c r="D39" s="69">
        <v>20</v>
      </c>
      <c r="E39" s="32">
        <v>20</v>
      </c>
      <c r="F39" s="32">
        <v>20</v>
      </c>
      <c r="G39" s="32">
        <v>20</v>
      </c>
      <c r="H39" s="32">
        <v>20</v>
      </c>
    </row>
    <row r="40" spans="1:8" ht="15.75" thickBot="1" x14ac:dyDescent="0.3">
      <c r="A40" s="14" t="s">
        <v>29</v>
      </c>
      <c r="B40" s="34">
        <f t="shared" ref="B40:C40" si="8">SUM(B37:B39)</f>
        <v>17961</v>
      </c>
      <c r="C40" s="34">
        <f t="shared" si="8"/>
        <v>18807</v>
      </c>
      <c r="D40" s="34">
        <f>SUM(D37:D39)</f>
        <v>18331</v>
      </c>
      <c r="E40" s="34">
        <f>SUM(E37:E39)</f>
        <v>21320</v>
      </c>
      <c r="F40" s="35">
        <f>SUM(F37:F39)</f>
        <v>27620</v>
      </c>
      <c r="G40" s="34">
        <f>SUM(G37:G39)</f>
        <v>30820</v>
      </c>
      <c r="H40" s="34">
        <f>SUM(H37:H39)</f>
        <v>32220</v>
      </c>
    </row>
    <row r="41" spans="1:8" ht="15.75" thickBot="1" x14ac:dyDescent="0.3">
      <c r="A41" s="25" t="s">
        <v>30</v>
      </c>
      <c r="B41" s="36">
        <f t="shared" ref="B41:C41" si="9">SUM(B34+B40)</f>
        <v>13510</v>
      </c>
      <c r="C41" s="36">
        <f t="shared" si="9"/>
        <v>14177</v>
      </c>
      <c r="D41" s="36">
        <f>SUM(D34+D40)</f>
        <v>16456</v>
      </c>
      <c r="E41" s="36">
        <f>SUM(E34+E40)</f>
        <v>19445</v>
      </c>
      <c r="F41" s="27">
        <f>SUM(F34+F40)</f>
        <v>24745</v>
      </c>
      <c r="G41" s="36">
        <f>SUM(G34+G40)</f>
        <v>27945</v>
      </c>
      <c r="H41" s="36">
        <f>SUM(H34+H40)</f>
        <v>29345</v>
      </c>
    </row>
    <row r="42" spans="1:8" ht="15.75" x14ac:dyDescent="0.25">
      <c r="A42" s="17" t="s">
        <v>31</v>
      </c>
      <c r="B42" s="60"/>
      <c r="C42" s="82"/>
      <c r="D42" s="76"/>
      <c r="E42" s="18"/>
      <c r="F42" s="18"/>
      <c r="G42" s="18"/>
      <c r="H42" s="18"/>
    </row>
    <row r="43" spans="1:8" x14ac:dyDescent="0.25">
      <c r="A43" s="37"/>
      <c r="B43" s="61"/>
      <c r="C43" s="53"/>
      <c r="D43" s="83"/>
      <c r="E43" s="10"/>
      <c r="F43" s="10"/>
      <c r="G43" s="10"/>
      <c r="H43" s="10"/>
    </row>
    <row r="44" spans="1:8" ht="15.75" thickBot="1" x14ac:dyDescent="0.3">
      <c r="A44" s="10" t="s">
        <v>32</v>
      </c>
      <c r="B44" s="62">
        <v>-11979</v>
      </c>
      <c r="C44" s="62">
        <v>-13513</v>
      </c>
      <c r="D44" s="67">
        <v>0</v>
      </c>
      <c r="E44" s="11">
        <v>0</v>
      </c>
      <c r="F44" s="12">
        <v>0</v>
      </c>
      <c r="G44" s="11">
        <v>0</v>
      </c>
      <c r="H44" s="11">
        <v>0</v>
      </c>
    </row>
    <row r="45" spans="1:8" ht="15.75" thickBot="1" x14ac:dyDescent="0.3">
      <c r="A45" s="25" t="s">
        <v>33</v>
      </c>
      <c r="B45" s="26">
        <f t="shared" ref="B45:H45" si="10">SUM(B29+B41)+B44</f>
        <v>-16142</v>
      </c>
      <c r="C45" s="26">
        <f t="shared" si="10"/>
        <v>-12512</v>
      </c>
      <c r="D45" s="26">
        <f t="shared" si="10"/>
        <v>-563</v>
      </c>
      <c r="E45" s="63">
        <f t="shared" si="10"/>
        <v>2474</v>
      </c>
      <c r="F45" s="86">
        <f t="shared" si="10"/>
        <v>3763</v>
      </c>
      <c r="G45" s="63">
        <f t="shared" si="10"/>
        <v>5183</v>
      </c>
      <c r="H45" s="63">
        <f t="shared" si="10"/>
        <v>6540</v>
      </c>
    </row>
    <row r="46" spans="1:8" ht="15.75" x14ac:dyDescent="0.25">
      <c r="A46" s="4" t="s">
        <v>34</v>
      </c>
      <c r="B46" s="4"/>
      <c r="C46" s="77"/>
      <c r="D46" s="5"/>
      <c r="E46" s="5"/>
      <c r="F46" s="5"/>
      <c r="G46" s="5"/>
      <c r="H46" s="5"/>
    </row>
    <row r="47" spans="1:8" x14ac:dyDescent="0.25">
      <c r="A47" s="38"/>
      <c r="B47" s="38"/>
      <c r="C47" s="84"/>
      <c r="D47" s="84"/>
      <c r="E47" s="84"/>
      <c r="F47" s="84"/>
      <c r="G47" s="84"/>
      <c r="H47" s="84"/>
    </row>
    <row r="48" spans="1:8" x14ac:dyDescent="0.25">
      <c r="A48" s="10" t="s">
        <v>35</v>
      </c>
      <c r="B48" s="62">
        <v>-7782</v>
      </c>
      <c r="C48" s="62">
        <v>-9307</v>
      </c>
      <c r="D48" s="67">
        <v>-10779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5">
      <c r="A49" s="10" t="s">
        <v>36</v>
      </c>
      <c r="B49" s="62">
        <v>-1700</v>
      </c>
      <c r="C49" s="62">
        <v>-1364</v>
      </c>
      <c r="D49" s="67">
        <v>-618</v>
      </c>
      <c r="E49" s="11">
        <v>-493</v>
      </c>
      <c r="F49" s="11">
        <v>-1693</v>
      </c>
      <c r="G49" s="11">
        <v>-2593</v>
      </c>
      <c r="H49" s="11">
        <v>-4060</v>
      </c>
    </row>
    <row r="50" spans="1:8" x14ac:dyDescent="0.25">
      <c r="A50" s="10" t="s">
        <v>37</v>
      </c>
      <c r="B50" s="62">
        <v>-3765</v>
      </c>
      <c r="C50" s="62">
        <v>-3377</v>
      </c>
      <c r="D50" s="67">
        <v>-2562</v>
      </c>
      <c r="E50" s="11">
        <v>-2606</v>
      </c>
      <c r="F50" s="11">
        <v>-2682</v>
      </c>
      <c r="G50" s="11">
        <v>-3202</v>
      </c>
      <c r="H50" s="11">
        <v>-3092</v>
      </c>
    </row>
    <row r="51" spans="1:8" ht="15.75" thickBot="1" x14ac:dyDescent="0.3">
      <c r="A51" s="10" t="s">
        <v>38</v>
      </c>
      <c r="B51" s="62">
        <v>0</v>
      </c>
      <c r="C51" s="62">
        <v>0</v>
      </c>
      <c r="D51" s="11">
        <v>0</v>
      </c>
      <c r="E51" s="11">
        <v>0</v>
      </c>
      <c r="F51" s="11"/>
      <c r="G51" s="11"/>
      <c r="H51" s="11"/>
    </row>
    <row r="52" spans="1:8" ht="15.75" thickBot="1" x14ac:dyDescent="0.3">
      <c r="A52" s="14" t="s">
        <v>39</v>
      </c>
      <c r="B52" s="15">
        <f t="shared" ref="B52:C52" si="11">SUM(B48:B51)</f>
        <v>-13247</v>
      </c>
      <c r="C52" s="15">
        <f t="shared" si="11"/>
        <v>-14048</v>
      </c>
      <c r="D52" s="15">
        <f>SUM(D48:D51)</f>
        <v>-13959</v>
      </c>
      <c r="E52" s="15">
        <f>SUM(E48:E51)</f>
        <v>-3099</v>
      </c>
      <c r="F52" s="15">
        <f>SUM(F48:F51)</f>
        <v>-4375</v>
      </c>
      <c r="G52" s="15">
        <f>SUM(G48:G51)</f>
        <v>-5795</v>
      </c>
      <c r="H52" s="15">
        <f>SUM(H48:H51)</f>
        <v>-7152</v>
      </c>
    </row>
    <row r="53" spans="1:8" x14ac:dyDescent="0.25">
      <c r="A53" s="39" t="s">
        <v>40</v>
      </c>
      <c r="B53" s="55">
        <v>9527</v>
      </c>
      <c r="C53" s="55">
        <v>3718</v>
      </c>
      <c r="D53" s="71">
        <v>2894</v>
      </c>
      <c r="E53" s="71">
        <v>0</v>
      </c>
      <c r="F53" s="71">
        <v>0</v>
      </c>
      <c r="G53" s="71">
        <v>0</v>
      </c>
      <c r="H53" s="71">
        <v>0</v>
      </c>
    </row>
    <row r="54" spans="1:8" x14ac:dyDescent="0.25">
      <c r="A54" s="40" t="s">
        <v>49</v>
      </c>
      <c r="B54" s="56">
        <v>0</v>
      </c>
      <c r="C54" s="56">
        <v>0</v>
      </c>
      <c r="D54" s="72">
        <v>0</v>
      </c>
      <c r="E54" s="41">
        <v>0</v>
      </c>
      <c r="F54" s="41">
        <v>0</v>
      </c>
      <c r="G54" s="41">
        <v>0</v>
      </c>
      <c r="H54" s="41">
        <v>0</v>
      </c>
    </row>
    <row r="55" spans="1:8" x14ac:dyDescent="0.25">
      <c r="A55" s="40" t="s">
        <v>41</v>
      </c>
      <c r="B55" s="56">
        <v>7782</v>
      </c>
      <c r="C55" s="56">
        <v>9307</v>
      </c>
      <c r="D55" s="72">
        <v>10824</v>
      </c>
      <c r="E55" s="41">
        <v>45</v>
      </c>
      <c r="F55" s="41">
        <v>45</v>
      </c>
      <c r="G55" s="41">
        <v>45</v>
      </c>
      <c r="H55" s="41">
        <v>45</v>
      </c>
    </row>
    <row r="56" spans="1:8" x14ac:dyDescent="0.25">
      <c r="A56" s="40" t="s">
        <v>42</v>
      </c>
      <c r="B56" s="56">
        <v>2773</v>
      </c>
      <c r="C56" s="56">
        <v>2756</v>
      </c>
      <c r="D56" s="72">
        <v>804</v>
      </c>
      <c r="E56" s="41">
        <v>580</v>
      </c>
      <c r="F56" s="41">
        <v>567</v>
      </c>
      <c r="G56" s="41">
        <v>567</v>
      </c>
      <c r="H56" s="41">
        <v>567</v>
      </c>
    </row>
    <row r="57" spans="1:8" ht="15.75" thickBot="1" x14ac:dyDescent="0.3">
      <c r="A57" s="40" t="s">
        <v>43</v>
      </c>
      <c r="B57" s="56">
        <v>0</v>
      </c>
      <c r="C57" s="56">
        <v>0</v>
      </c>
      <c r="D57" s="72">
        <v>0</v>
      </c>
      <c r="E57" s="41">
        <v>0</v>
      </c>
      <c r="F57" s="41">
        <v>0</v>
      </c>
      <c r="G57" s="41">
        <v>0</v>
      </c>
      <c r="H57" s="41">
        <v>0</v>
      </c>
    </row>
    <row r="58" spans="1:8" ht="15.75" thickBot="1" x14ac:dyDescent="0.3">
      <c r="A58" s="14" t="s">
        <v>44</v>
      </c>
      <c r="B58" s="34">
        <f t="shared" ref="B58:C58" si="12">SUM(B53:B57)</f>
        <v>20082</v>
      </c>
      <c r="C58" s="34">
        <f t="shared" si="12"/>
        <v>15781</v>
      </c>
      <c r="D58" s="34">
        <f>SUM(D53:D57)</f>
        <v>14522</v>
      </c>
      <c r="E58" s="34">
        <f>SUM(E53:E57)</f>
        <v>625</v>
      </c>
      <c r="F58" s="34">
        <f>SUM(F53:F57)</f>
        <v>612</v>
      </c>
      <c r="G58" s="34">
        <f>SUM(G53:G57)</f>
        <v>612</v>
      </c>
      <c r="H58" s="34">
        <f>SUM(H53:H57)</f>
        <v>612</v>
      </c>
    </row>
    <row r="59" spans="1:8" ht="15.75" thickBot="1" x14ac:dyDescent="0.3">
      <c r="A59" s="25" t="s">
        <v>45</v>
      </c>
      <c r="B59" s="63">
        <f t="shared" ref="B59:C59" si="13">SUM(B52+B58)</f>
        <v>6835</v>
      </c>
      <c r="C59" s="63">
        <f t="shared" si="13"/>
        <v>1733</v>
      </c>
      <c r="D59" s="63">
        <f>SUM(D52+D58)</f>
        <v>563</v>
      </c>
      <c r="E59" s="26">
        <f>SUM(E52+E58)</f>
        <v>-2474</v>
      </c>
      <c r="F59" s="26">
        <f>SUM(F52+F58)</f>
        <v>-3763</v>
      </c>
      <c r="G59" s="26">
        <f>SUM(G52+G58)</f>
        <v>-5183</v>
      </c>
      <c r="H59" s="26">
        <f>SUM(H52+H58)</f>
        <v>-6540</v>
      </c>
    </row>
    <row r="60" spans="1:8" ht="15.75" thickBot="1" x14ac:dyDescent="0.3">
      <c r="A60" s="42" t="s">
        <v>46</v>
      </c>
      <c r="B60" s="26">
        <f t="shared" ref="B60:H60" si="14">SUM(B45+B59)</f>
        <v>-9307</v>
      </c>
      <c r="C60" s="26">
        <f t="shared" si="14"/>
        <v>-10779</v>
      </c>
      <c r="D60" s="26">
        <f t="shared" si="14"/>
        <v>0</v>
      </c>
      <c r="E60" s="26">
        <f t="shared" si="14"/>
        <v>0</v>
      </c>
      <c r="F60" s="26">
        <f t="shared" si="14"/>
        <v>0</v>
      </c>
      <c r="G60" s="26">
        <f t="shared" si="14"/>
        <v>0</v>
      </c>
      <c r="H60" s="26">
        <f t="shared" si="14"/>
        <v>0</v>
      </c>
    </row>
    <row r="61" spans="1:8" ht="15.75" thickBot="1" x14ac:dyDescent="0.3">
      <c r="A61" s="43" t="s">
        <v>47</v>
      </c>
      <c r="B61" s="54"/>
      <c r="C61" s="54"/>
      <c r="D61" s="44"/>
      <c r="E61" s="44"/>
      <c r="F61" s="44"/>
      <c r="G61" s="44"/>
    </row>
    <row r="64" spans="1:8" x14ac:dyDescent="0.25">
      <c r="A64" s="45"/>
      <c r="B64" s="45"/>
      <c r="C64" s="45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</sheetData>
  <mergeCells count="1">
    <mergeCell ref="E4:H4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72"/>
  <sheetViews>
    <sheetView tabSelected="1" topLeftCell="A26" workbookViewId="0">
      <selection activeCell="M40" sqref="M39:M40"/>
    </sheetView>
  </sheetViews>
  <sheetFormatPr baseColWidth="10" defaultRowHeight="15" x14ac:dyDescent="0.25"/>
  <cols>
    <col min="1" max="1" width="47.42578125" customWidth="1"/>
    <col min="2" max="3" width="12.140625" customWidth="1"/>
    <col min="4" max="8" width="10.7109375" customWidth="1"/>
  </cols>
  <sheetData>
    <row r="1" spans="1:8" ht="18.75" x14ac:dyDescent="0.3">
      <c r="A1" s="1" t="s">
        <v>57</v>
      </c>
      <c r="B1" s="1"/>
      <c r="C1" s="1"/>
      <c r="D1" s="2"/>
      <c r="E1" s="2"/>
    </row>
    <row r="2" spans="1:8" ht="18.75" x14ac:dyDescent="0.3">
      <c r="A2" s="1" t="s">
        <v>56</v>
      </c>
      <c r="B2" s="1"/>
      <c r="C2" s="1"/>
      <c r="D2" s="2"/>
      <c r="E2" s="2"/>
    </row>
    <row r="3" spans="1:8" x14ac:dyDescent="0.25">
      <c r="A3" s="3" t="s">
        <v>0</v>
      </c>
      <c r="B3" s="3"/>
      <c r="C3" s="3"/>
      <c r="D3" s="3"/>
      <c r="E3" s="3"/>
    </row>
    <row r="4" spans="1:8" x14ac:dyDescent="0.25">
      <c r="A4" s="3"/>
      <c r="B4" s="3"/>
      <c r="C4" s="3"/>
      <c r="D4" s="3"/>
      <c r="E4" s="3"/>
    </row>
    <row r="5" spans="1:8" ht="15.75" x14ac:dyDescent="0.25">
      <c r="A5" s="47" t="s">
        <v>50</v>
      </c>
      <c r="B5" s="48" t="s">
        <v>51</v>
      </c>
      <c r="C5" s="48" t="s">
        <v>51</v>
      </c>
      <c r="D5" s="48" t="s">
        <v>52</v>
      </c>
      <c r="E5" s="97" t="s">
        <v>53</v>
      </c>
      <c r="F5" s="98"/>
      <c r="G5" s="98"/>
      <c r="H5" s="99"/>
    </row>
    <row r="6" spans="1:8" ht="15.75" x14ac:dyDescent="0.25">
      <c r="A6" s="49"/>
      <c r="B6" s="50">
        <v>2011</v>
      </c>
      <c r="C6" s="50">
        <v>2012</v>
      </c>
      <c r="D6" s="50" t="s">
        <v>54</v>
      </c>
      <c r="E6" s="51">
        <v>2014</v>
      </c>
      <c r="F6" s="51">
        <v>2015</v>
      </c>
      <c r="G6" s="51">
        <v>2016</v>
      </c>
      <c r="H6" s="51">
        <v>2017</v>
      </c>
    </row>
    <row r="7" spans="1:8" ht="15.75" x14ac:dyDescent="0.25">
      <c r="A7" s="4" t="s">
        <v>1</v>
      </c>
      <c r="B7" s="4"/>
      <c r="C7" s="4"/>
      <c r="D7" s="5"/>
      <c r="E7" s="5"/>
      <c r="F7" s="6"/>
      <c r="G7" s="5"/>
      <c r="H7" s="5"/>
    </row>
    <row r="8" spans="1:8" x14ac:dyDescent="0.25">
      <c r="A8" s="10" t="s">
        <v>2</v>
      </c>
      <c r="B8" s="62">
        <v>-7953</v>
      </c>
      <c r="C8" s="85">
        <v>-8352</v>
      </c>
      <c r="D8" s="67">
        <v>-7944</v>
      </c>
      <c r="E8" s="11">
        <v>-8276</v>
      </c>
      <c r="F8" s="11">
        <v>-8276</v>
      </c>
      <c r="G8" s="11">
        <v>-8276</v>
      </c>
      <c r="H8" s="11">
        <v>-8276</v>
      </c>
    </row>
    <row r="9" spans="1:8" x14ac:dyDescent="0.25">
      <c r="A9" s="10" t="s">
        <v>3</v>
      </c>
      <c r="B9" s="62">
        <v>-25132</v>
      </c>
      <c r="C9" s="85">
        <v>-27281</v>
      </c>
      <c r="D9" s="67">
        <v>-25978</v>
      </c>
      <c r="E9" s="11">
        <v>-26423</v>
      </c>
      <c r="F9" s="11">
        <v>-27646</v>
      </c>
      <c r="G9" s="11">
        <v>-28888</v>
      </c>
      <c r="H9" s="11">
        <v>-28888</v>
      </c>
    </row>
    <row r="10" spans="1:8" x14ac:dyDescent="0.25">
      <c r="A10" s="10" t="s">
        <v>4</v>
      </c>
      <c r="B10" s="62">
        <v>-37042</v>
      </c>
      <c r="C10" s="85">
        <v>-34056</v>
      </c>
      <c r="D10" s="67">
        <v>-15973</v>
      </c>
      <c r="E10" s="67">
        <v>-15196</v>
      </c>
      <c r="F10" s="73">
        <v>-14186</v>
      </c>
      <c r="G10" s="73">
        <v>-14156</v>
      </c>
      <c r="H10" s="67">
        <v>-14186</v>
      </c>
    </row>
    <row r="11" spans="1:8" x14ac:dyDescent="0.25">
      <c r="A11" s="10" t="s">
        <v>5</v>
      </c>
      <c r="B11" s="62">
        <v>-131248</v>
      </c>
      <c r="C11" s="85">
        <v>-138457</v>
      </c>
      <c r="D11" s="67">
        <v>-146534</v>
      </c>
      <c r="E11" s="67">
        <v>-153074</v>
      </c>
      <c r="F11" s="73">
        <v>-153811</v>
      </c>
      <c r="G11" s="73">
        <v>-153811</v>
      </c>
      <c r="H11" s="67">
        <v>-153811</v>
      </c>
    </row>
    <row r="12" spans="1:8" x14ac:dyDescent="0.25">
      <c r="A12" s="10" t="s">
        <v>6</v>
      </c>
      <c r="B12" s="62">
        <v>-10014</v>
      </c>
      <c r="C12" s="85">
        <v>-11883</v>
      </c>
      <c r="D12" s="67">
        <v>-10110</v>
      </c>
      <c r="E12" s="11">
        <v>-11200</v>
      </c>
      <c r="F12" s="11">
        <v>-11265</v>
      </c>
      <c r="G12" s="11">
        <v>-11280</v>
      </c>
      <c r="H12" s="11">
        <v>-11300</v>
      </c>
    </row>
    <row r="13" spans="1:8" x14ac:dyDescent="0.25">
      <c r="A13" s="10" t="s">
        <v>7</v>
      </c>
      <c r="B13" s="62">
        <v>-1981</v>
      </c>
      <c r="C13" s="85">
        <v>-2222</v>
      </c>
      <c r="D13" s="67">
        <v>-520</v>
      </c>
      <c r="E13" s="11">
        <v>-710</v>
      </c>
      <c r="F13" s="11">
        <v>-710</v>
      </c>
      <c r="G13" s="11">
        <v>-710</v>
      </c>
      <c r="H13" s="11">
        <v>-510</v>
      </c>
    </row>
    <row r="14" spans="1:8" x14ac:dyDescent="0.25">
      <c r="A14" s="10" t="s">
        <v>8</v>
      </c>
      <c r="B14" s="62">
        <v>-63896</v>
      </c>
      <c r="C14" s="85">
        <v>-67299</v>
      </c>
      <c r="D14" s="67">
        <v>-70553</v>
      </c>
      <c r="E14" s="11">
        <v>-73532</v>
      </c>
      <c r="F14" s="11">
        <v>-73532</v>
      </c>
      <c r="G14" s="11">
        <v>-73532</v>
      </c>
      <c r="H14" s="11">
        <v>-73532</v>
      </c>
    </row>
    <row r="15" spans="1:8" x14ac:dyDescent="0.25">
      <c r="A15" s="10" t="s">
        <v>9</v>
      </c>
      <c r="B15" s="62">
        <v>-37020</v>
      </c>
      <c r="C15" s="85">
        <v>-37304</v>
      </c>
      <c r="D15" s="67">
        <v>-37148</v>
      </c>
      <c r="E15" s="11">
        <v>-37072</v>
      </c>
      <c r="F15" s="11">
        <v>-37072</v>
      </c>
      <c r="G15" s="11">
        <v>-37072</v>
      </c>
      <c r="H15" s="11">
        <v>-37072</v>
      </c>
    </row>
    <row r="16" spans="1:8" ht="15.75" thickBot="1" x14ac:dyDescent="0.3">
      <c r="A16" s="13" t="s">
        <v>10</v>
      </c>
      <c r="B16" s="87">
        <v>-10695</v>
      </c>
      <c r="C16" s="88">
        <v>-10764</v>
      </c>
      <c r="D16" s="68"/>
      <c r="E16" s="68">
        <v>-10976</v>
      </c>
      <c r="F16" s="68">
        <v>-10976</v>
      </c>
      <c r="G16" s="68">
        <v>-10976</v>
      </c>
      <c r="H16" s="68">
        <v>-10976</v>
      </c>
    </row>
    <row r="17" spans="1:8" ht="15.75" thickBot="1" x14ac:dyDescent="0.3">
      <c r="A17" s="14" t="s">
        <v>11</v>
      </c>
      <c r="B17" s="15">
        <f>(SUM(B8:B15))</f>
        <v>-314286</v>
      </c>
      <c r="C17" s="15">
        <f t="shared" ref="C17:H17" si="0">(SUM(C8:C15))</f>
        <v>-326854</v>
      </c>
      <c r="D17" s="15">
        <f t="shared" si="0"/>
        <v>-314760</v>
      </c>
      <c r="E17" s="15">
        <f t="shared" si="0"/>
        <v>-325483</v>
      </c>
      <c r="F17" s="15">
        <f t="shared" si="0"/>
        <v>-326498</v>
      </c>
      <c r="G17" s="15">
        <f t="shared" si="0"/>
        <v>-327725</v>
      </c>
      <c r="H17" s="15">
        <f t="shared" si="0"/>
        <v>-327575</v>
      </c>
    </row>
    <row r="18" spans="1:8" ht="15.75" x14ac:dyDescent="0.25">
      <c r="A18" s="17" t="s">
        <v>12</v>
      </c>
      <c r="B18" s="17"/>
      <c r="C18" s="75"/>
      <c r="D18" s="18"/>
      <c r="E18" s="18"/>
      <c r="F18" s="19"/>
      <c r="G18" s="18"/>
      <c r="H18" s="18"/>
    </row>
    <row r="19" spans="1:8" x14ac:dyDescent="0.25">
      <c r="A19" s="21" t="s">
        <v>13</v>
      </c>
      <c r="B19" s="53">
        <v>157632</v>
      </c>
      <c r="C19" s="53">
        <v>169352</v>
      </c>
      <c r="D19" s="69">
        <v>166281</v>
      </c>
      <c r="E19" s="69">
        <v>170857</v>
      </c>
      <c r="F19" s="74">
        <v>170441</v>
      </c>
      <c r="G19" s="69">
        <v>170346</v>
      </c>
      <c r="H19" s="69">
        <v>170441</v>
      </c>
    </row>
    <row r="20" spans="1:8" x14ac:dyDescent="0.25">
      <c r="A20" s="10" t="s">
        <v>14</v>
      </c>
      <c r="B20" s="52">
        <v>31417</v>
      </c>
      <c r="C20" s="52">
        <v>30875</v>
      </c>
      <c r="D20" s="69">
        <v>41978</v>
      </c>
      <c r="E20" s="69">
        <v>43053</v>
      </c>
      <c r="F20" s="74">
        <v>42947</v>
      </c>
      <c r="G20" s="69">
        <v>42941</v>
      </c>
      <c r="H20" s="69">
        <v>42947</v>
      </c>
    </row>
    <row r="21" spans="1:8" x14ac:dyDescent="0.25">
      <c r="A21" s="10" t="s">
        <v>48</v>
      </c>
      <c r="B21" s="52">
        <v>49011</v>
      </c>
      <c r="C21" s="52">
        <v>47600</v>
      </c>
      <c r="D21" s="69">
        <v>44831</v>
      </c>
      <c r="E21" s="69">
        <v>45804</v>
      </c>
      <c r="F21" s="74">
        <v>42946</v>
      </c>
      <c r="G21" s="69">
        <v>42857</v>
      </c>
      <c r="H21" s="69">
        <v>43006</v>
      </c>
    </row>
    <row r="22" spans="1:8" x14ac:dyDescent="0.25">
      <c r="A22" s="10" t="s">
        <v>15</v>
      </c>
      <c r="B22" s="52">
        <v>14752</v>
      </c>
      <c r="C22" s="52">
        <v>21988</v>
      </c>
      <c r="D22" s="69">
        <v>18277</v>
      </c>
      <c r="E22" s="69">
        <v>19616</v>
      </c>
      <c r="F22" s="69">
        <v>19521</v>
      </c>
      <c r="G22" s="69">
        <v>19521</v>
      </c>
      <c r="H22" s="69">
        <v>18903</v>
      </c>
    </row>
    <row r="23" spans="1:8" x14ac:dyDescent="0.25">
      <c r="A23" s="10" t="s">
        <v>16</v>
      </c>
      <c r="B23" s="52">
        <v>33776</v>
      </c>
      <c r="C23" s="52">
        <v>32129</v>
      </c>
      <c r="D23" s="69">
        <v>27786</v>
      </c>
      <c r="E23" s="69">
        <v>31486</v>
      </c>
      <c r="F23" s="74">
        <v>31921</v>
      </c>
      <c r="G23" s="74">
        <v>31391</v>
      </c>
      <c r="H23" s="69">
        <v>31561</v>
      </c>
    </row>
    <row r="24" spans="1:8" x14ac:dyDescent="0.25">
      <c r="A24" s="13" t="s">
        <v>10</v>
      </c>
      <c r="B24" s="89">
        <f t="shared" ref="B24:H24" si="1">-B16</f>
        <v>10695</v>
      </c>
      <c r="C24" s="89">
        <f t="shared" si="1"/>
        <v>10764</v>
      </c>
      <c r="D24" s="89">
        <f t="shared" si="1"/>
        <v>0</v>
      </c>
      <c r="E24" s="89">
        <f t="shared" si="1"/>
        <v>10976</v>
      </c>
      <c r="F24" s="89">
        <f t="shared" si="1"/>
        <v>10976</v>
      </c>
      <c r="G24" s="89">
        <f t="shared" si="1"/>
        <v>10976</v>
      </c>
      <c r="H24" s="89">
        <f t="shared" si="1"/>
        <v>10976</v>
      </c>
    </row>
    <row r="25" spans="1:8" x14ac:dyDescent="0.25">
      <c r="A25" s="10" t="s">
        <v>17</v>
      </c>
      <c r="B25" s="52">
        <v>11979</v>
      </c>
      <c r="C25" s="52">
        <v>13513</v>
      </c>
      <c r="D25" s="70">
        <v>0</v>
      </c>
      <c r="E25" s="22">
        <v>0</v>
      </c>
      <c r="F25" s="23">
        <v>0</v>
      </c>
      <c r="G25" s="22">
        <v>0</v>
      </c>
      <c r="H25" s="22">
        <v>0</v>
      </c>
    </row>
    <row r="26" spans="1:8" ht="15.75" thickBot="1" x14ac:dyDescent="0.3">
      <c r="A26" s="10" t="s">
        <v>18</v>
      </c>
      <c r="B26" s="62">
        <v>-1954</v>
      </c>
      <c r="C26" s="62">
        <v>-1779</v>
      </c>
      <c r="D26" s="67">
        <v>-1412</v>
      </c>
      <c r="E26" s="11">
        <v>-1388</v>
      </c>
      <c r="F26" s="11">
        <v>-1388</v>
      </c>
      <c r="G26" s="11">
        <v>-1388</v>
      </c>
      <c r="H26" s="11">
        <v>-1388</v>
      </c>
    </row>
    <row r="27" spans="1:8" ht="15.75" thickBot="1" x14ac:dyDescent="0.3">
      <c r="A27" s="14" t="s">
        <v>19</v>
      </c>
      <c r="B27" s="24">
        <f t="shared" ref="B27" si="2">SUM(B19:B26)-B24</f>
        <v>296613</v>
      </c>
      <c r="C27" s="24">
        <f t="shared" ref="C27" si="3">SUM(C19:C26)-C24</f>
        <v>313678</v>
      </c>
      <c r="D27" s="24">
        <f>SUM(D19:D26)-D24</f>
        <v>297741</v>
      </c>
      <c r="E27" s="24">
        <f t="shared" ref="E27:H27" si="4">SUM(E19:E26)-E24</f>
        <v>309428</v>
      </c>
      <c r="F27" s="24">
        <f t="shared" si="4"/>
        <v>306388</v>
      </c>
      <c r="G27" s="24">
        <f t="shared" si="4"/>
        <v>305668</v>
      </c>
      <c r="H27" s="24">
        <f t="shared" si="4"/>
        <v>305470</v>
      </c>
    </row>
    <row r="28" spans="1:8" ht="15.75" thickBot="1" x14ac:dyDescent="0.3">
      <c r="A28" s="25" t="s">
        <v>20</v>
      </c>
      <c r="B28" s="26">
        <f t="shared" ref="B28:H28" si="5">SUM(B17+B27)</f>
        <v>-17673</v>
      </c>
      <c r="C28" s="26">
        <f t="shared" si="5"/>
        <v>-13176</v>
      </c>
      <c r="D28" s="26">
        <f t="shared" si="5"/>
        <v>-17019</v>
      </c>
      <c r="E28" s="26">
        <f t="shared" si="5"/>
        <v>-16055</v>
      </c>
      <c r="F28" s="46">
        <f t="shared" si="5"/>
        <v>-20110</v>
      </c>
      <c r="G28" s="26">
        <f t="shared" si="5"/>
        <v>-22057</v>
      </c>
      <c r="H28" s="26">
        <f t="shared" si="5"/>
        <v>-22105</v>
      </c>
    </row>
    <row r="29" spans="1:8" x14ac:dyDescent="0.25">
      <c r="A29" s="94"/>
      <c r="B29" s="95"/>
      <c r="C29" s="95"/>
      <c r="D29" s="95"/>
      <c r="E29" s="95"/>
      <c r="F29" s="96"/>
      <c r="G29" s="95"/>
      <c r="H29" s="95"/>
    </row>
    <row r="30" spans="1:8" x14ac:dyDescent="0.25">
      <c r="A30" s="94"/>
      <c r="B30" s="95"/>
      <c r="C30" s="95"/>
      <c r="D30" s="95"/>
      <c r="E30" s="95"/>
      <c r="F30" s="96"/>
      <c r="G30" s="95"/>
      <c r="H30" s="95"/>
    </row>
    <row r="31" spans="1:8" x14ac:dyDescent="0.25">
      <c r="A31" s="94"/>
      <c r="B31" s="95"/>
      <c r="C31" s="95"/>
      <c r="D31" s="95"/>
      <c r="E31" s="95"/>
      <c r="F31" s="96"/>
      <c r="G31" s="95"/>
      <c r="H31" s="95"/>
    </row>
    <row r="32" spans="1:8" s="93" customFormat="1" x14ac:dyDescent="0.25">
      <c r="A32" s="90"/>
      <c r="B32" s="91"/>
      <c r="C32" s="91"/>
      <c r="D32" s="91"/>
      <c r="E32" s="91"/>
      <c r="F32" s="92"/>
      <c r="G32" s="91"/>
      <c r="H32" s="91"/>
    </row>
    <row r="33" spans="1:8" s="93" customFormat="1" ht="15.75" x14ac:dyDescent="0.25">
      <c r="A33" s="47" t="s">
        <v>50</v>
      </c>
      <c r="B33" s="48" t="s">
        <v>51</v>
      </c>
      <c r="C33" s="48" t="s">
        <v>51</v>
      </c>
      <c r="D33" s="48" t="s">
        <v>52</v>
      </c>
      <c r="E33" s="97" t="s">
        <v>53</v>
      </c>
      <c r="F33" s="98"/>
      <c r="G33" s="98"/>
      <c r="H33" s="99"/>
    </row>
    <row r="34" spans="1:8" s="93" customFormat="1" ht="15.75" x14ac:dyDescent="0.25">
      <c r="A34" s="49"/>
      <c r="B34" s="50">
        <v>2011</v>
      </c>
      <c r="C34" s="50">
        <v>2012</v>
      </c>
      <c r="D34" s="50" t="s">
        <v>54</v>
      </c>
      <c r="E34" s="51">
        <v>2014</v>
      </c>
      <c r="F34" s="51">
        <v>2015</v>
      </c>
      <c r="G34" s="51">
        <v>2016</v>
      </c>
      <c r="H34" s="51">
        <v>2017</v>
      </c>
    </row>
    <row r="35" spans="1:8" ht="15.75" x14ac:dyDescent="0.25">
      <c r="A35" s="4" t="s">
        <v>21</v>
      </c>
      <c r="B35" s="4"/>
      <c r="C35" s="77"/>
      <c r="D35" s="5"/>
      <c r="E35" s="5"/>
      <c r="F35" s="6"/>
      <c r="G35" s="5"/>
      <c r="H35" s="5"/>
    </row>
    <row r="36" spans="1:8" x14ac:dyDescent="0.25">
      <c r="A36" s="10" t="s">
        <v>22</v>
      </c>
      <c r="B36" s="62">
        <v>-4292</v>
      </c>
      <c r="C36" s="62">
        <v>-4490</v>
      </c>
      <c r="D36" s="67">
        <v>-1850</v>
      </c>
      <c r="E36" s="11">
        <v>-1850</v>
      </c>
      <c r="F36" s="11">
        <v>-2850</v>
      </c>
      <c r="G36" s="11">
        <v>-2850</v>
      </c>
      <c r="H36" s="11">
        <v>-2850</v>
      </c>
    </row>
    <row r="37" spans="1:8" ht="15.75" thickBot="1" x14ac:dyDescent="0.3">
      <c r="A37" s="10" t="s">
        <v>23</v>
      </c>
      <c r="B37" s="62">
        <v>-159</v>
      </c>
      <c r="C37" s="62">
        <v>-140</v>
      </c>
      <c r="D37" s="67">
        <v>-25</v>
      </c>
      <c r="E37" s="11">
        <v>-25</v>
      </c>
      <c r="F37" s="11">
        <v>-25</v>
      </c>
      <c r="G37" s="11">
        <v>-25</v>
      </c>
      <c r="H37" s="11">
        <v>-25</v>
      </c>
    </row>
    <row r="38" spans="1:8" ht="15.75" thickBot="1" x14ac:dyDescent="0.3">
      <c r="A38" s="14" t="s">
        <v>24</v>
      </c>
      <c r="B38" s="15">
        <f t="shared" ref="B38:C38" si="6">SUM(B36:B37)</f>
        <v>-4451</v>
      </c>
      <c r="C38" s="15">
        <f t="shared" si="6"/>
        <v>-4630</v>
      </c>
      <c r="D38" s="15">
        <f>SUM(D36:D37)</f>
        <v>-1875</v>
      </c>
      <c r="E38" s="15">
        <f>SUM(E36:E37)</f>
        <v>-1875</v>
      </c>
      <c r="F38" s="16">
        <f>SUM(F36:F37)</f>
        <v>-2875</v>
      </c>
      <c r="G38" s="15">
        <f>SUM(G36:G37)</f>
        <v>-2875</v>
      </c>
      <c r="H38" s="15">
        <f>SUM(H36:H37)</f>
        <v>-2875</v>
      </c>
    </row>
    <row r="39" spans="1:8" ht="15.75" x14ac:dyDescent="0.25">
      <c r="A39" s="28" t="s">
        <v>25</v>
      </c>
      <c r="B39" s="57"/>
      <c r="C39" s="81"/>
      <c r="D39" s="29"/>
      <c r="E39" s="29"/>
      <c r="F39" s="30"/>
      <c r="G39" s="29"/>
      <c r="H39" s="29"/>
    </row>
    <row r="40" spans="1:8" x14ac:dyDescent="0.25">
      <c r="A40" s="31" t="s">
        <v>26</v>
      </c>
      <c r="B40" s="59">
        <v>7137</v>
      </c>
      <c r="C40" s="59">
        <v>6086</v>
      </c>
      <c r="D40" s="69">
        <v>5811</v>
      </c>
      <c r="E40" s="32">
        <v>7200</v>
      </c>
      <c r="F40" s="33">
        <v>10444</v>
      </c>
      <c r="G40" s="32">
        <v>11799</v>
      </c>
      <c r="H40" s="32">
        <v>12907</v>
      </c>
    </row>
    <row r="41" spans="1:8" x14ac:dyDescent="0.25">
      <c r="A41" s="31" t="s">
        <v>27</v>
      </c>
      <c r="B41" s="59">
        <v>10633</v>
      </c>
      <c r="C41" s="59">
        <v>12393</v>
      </c>
      <c r="D41" s="69">
        <v>12500</v>
      </c>
      <c r="E41" s="32">
        <v>14100</v>
      </c>
      <c r="F41" s="33">
        <v>17085</v>
      </c>
      <c r="G41" s="32">
        <v>18418</v>
      </c>
      <c r="H41" s="32">
        <v>18718</v>
      </c>
    </row>
    <row r="42" spans="1:8" ht="15.75" thickBot="1" x14ac:dyDescent="0.3">
      <c r="A42" s="31" t="s">
        <v>28</v>
      </c>
      <c r="B42" s="59">
        <v>191</v>
      </c>
      <c r="C42" s="59">
        <v>328</v>
      </c>
      <c r="D42" s="69">
        <v>20</v>
      </c>
      <c r="E42" s="32">
        <v>20</v>
      </c>
      <c r="F42" s="32">
        <v>20</v>
      </c>
      <c r="G42" s="32">
        <v>20</v>
      </c>
      <c r="H42" s="32">
        <v>20</v>
      </c>
    </row>
    <row r="43" spans="1:8" ht="15.75" thickBot="1" x14ac:dyDescent="0.3">
      <c r="A43" s="14" t="s">
        <v>29</v>
      </c>
      <c r="B43" s="34">
        <f t="shared" ref="B43:C43" si="7">SUM(B40:B42)</f>
        <v>17961</v>
      </c>
      <c r="C43" s="34">
        <f t="shared" si="7"/>
        <v>18807</v>
      </c>
      <c r="D43" s="34">
        <f>SUM(D40:D42)</f>
        <v>18331</v>
      </c>
      <c r="E43" s="34">
        <f>SUM(E40:E42)</f>
        <v>21320</v>
      </c>
      <c r="F43" s="35">
        <f>SUM(F40:F42)</f>
        <v>27549</v>
      </c>
      <c r="G43" s="34">
        <f>SUM(G40:G42)</f>
        <v>30237</v>
      </c>
      <c r="H43" s="34">
        <f>SUM(H40:H42)</f>
        <v>31645</v>
      </c>
    </row>
    <row r="44" spans="1:8" ht="15.75" thickBot="1" x14ac:dyDescent="0.3">
      <c r="A44" s="25" t="s">
        <v>30</v>
      </c>
      <c r="B44" s="36">
        <f t="shared" ref="B44:H44" si="8">SUM(B38+B43)</f>
        <v>13510</v>
      </c>
      <c r="C44" s="36">
        <f t="shared" si="8"/>
        <v>14177</v>
      </c>
      <c r="D44" s="36">
        <f t="shared" si="8"/>
        <v>16456</v>
      </c>
      <c r="E44" s="36">
        <f t="shared" si="8"/>
        <v>19445</v>
      </c>
      <c r="F44" s="27">
        <f t="shared" si="8"/>
        <v>24674</v>
      </c>
      <c r="G44" s="36">
        <f t="shared" si="8"/>
        <v>27362</v>
      </c>
      <c r="H44" s="36">
        <f t="shared" si="8"/>
        <v>28770</v>
      </c>
    </row>
    <row r="45" spans="1:8" ht="15.75" x14ac:dyDescent="0.25">
      <c r="A45" s="17" t="s">
        <v>31</v>
      </c>
      <c r="B45" s="60"/>
      <c r="C45" s="82"/>
      <c r="D45" s="76"/>
      <c r="E45" s="18"/>
      <c r="F45" s="18"/>
      <c r="G45" s="18"/>
      <c r="H45" s="18"/>
    </row>
    <row r="46" spans="1:8" ht="15.75" thickBot="1" x14ac:dyDescent="0.3">
      <c r="A46" s="10" t="s">
        <v>32</v>
      </c>
      <c r="B46" s="62">
        <v>-11979</v>
      </c>
      <c r="C46" s="62">
        <v>-13513</v>
      </c>
      <c r="D46" s="67">
        <v>0</v>
      </c>
      <c r="E46" s="11">
        <v>0</v>
      </c>
      <c r="F46" s="12">
        <v>0</v>
      </c>
      <c r="G46" s="11">
        <v>0</v>
      </c>
      <c r="H46" s="11">
        <v>0</v>
      </c>
    </row>
    <row r="47" spans="1:8" ht="15.75" thickBot="1" x14ac:dyDescent="0.3">
      <c r="A47" s="25" t="s">
        <v>33</v>
      </c>
      <c r="B47" s="26">
        <f t="shared" ref="B47:H47" si="9">SUM(B28+B44)+B46</f>
        <v>-16142</v>
      </c>
      <c r="C47" s="26">
        <f t="shared" si="9"/>
        <v>-12512</v>
      </c>
      <c r="D47" s="26">
        <f t="shared" si="9"/>
        <v>-563</v>
      </c>
      <c r="E47" s="63">
        <f t="shared" si="9"/>
        <v>3390</v>
      </c>
      <c r="F47" s="86">
        <f t="shared" si="9"/>
        <v>4564</v>
      </c>
      <c r="G47" s="63">
        <f t="shared" si="9"/>
        <v>5305</v>
      </c>
      <c r="H47" s="63">
        <f t="shared" si="9"/>
        <v>6665</v>
      </c>
    </row>
    <row r="48" spans="1:8" ht="15.75" x14ac:dyDescent="0.25">
      <c r="A48" s="4" t="s">
        <v>34</v>
      </c>
      <c r="B48" s="4"/>
      <c r="C48" s="77"/>
      <c r="D48" s="5"/>
      <c r="E48" s="5"/>
      <c r="F48" s="5"/>
      <c r="G48" s="5"/>
      <c r="H48" s="5"/>
    </row>
    <row r="49" spans="1:8" x14ac:dyDescent="0.25">
      <c r="A49" s="10" t="s">
        <v>35</v>
      </c>
      <c r="B49" s="62">
        <v>-7782</v>
      </c>
      <c r="C49" s="62">
        <v>-9307</v>
      </c>
      <c r="D49" s="67">
        <v>-10779</v>
      </c>
      <c r="E49" s="11">
        <v>0</v>
      </c>
      <c r="F49" s="11">
        <v>0</v>
      </c>
      <c r="G49" s="11">
        <v>0</v>
      </c>
      <c r="H49" s="11">
        <v>0</v>
      </c>
    </row>
    <row r="50" spans="1:8" x14ac:dyDescent="0.25">
      <c r="A50" s="10" t="s">
        <v>36</v>
      </c>
      <c r="B50" s="62">
        <v>-1700</v>
      </c>
      <c r="C50" s="62">
        <v>-1364</v>
      </c>
      <c r="D50" s="67">
        <v>-618</v>
      </c>
      <c r="E50" s="11">
        <v>-1409</v>
      </c>
      <c r="F50" s="11">
        <v>-2494</v>
      </c>
      <c r="G50" s="11">
        <v>-2715</v>
      </c>
      <c r="H50" s="11">
        <v>-4185</v>
      </c>
    </row>
    <row r="51" spans="1:8" x14ac:dyDescent="0.25">
      <c r="A51" s="10" t="s">
        <v>37</v>
      </c>
      <c r="B51" s="62">
        <v>-3765</v>
      </c>
      <c r="C51" s="62">
        <v>-3377</v>
      </c>
      <c r="D51" s="67">
        <v>-2562</v>
      </c>
      <c r="E51" s="11">
        <v>-2606</v>
      </c>
      <c r="F51" s="11">
        <v>-2682</v>
      </c>
      <c r="G51" s="11">
        <v>-3202</v>
      </c>
      <c r="H51" s="11">
        <v>-3092</v>
      </c>
    </row>
    <row r="52" spans="1:8" ht="15.75" thickBot="1" x14ac:dyDescent="0.3">
      <c r="A52" s="10" t="s">
        <v>38</v>
      </c>
      <c r="B52" s="62">
        <v>0</v>
      </c>
      <c r="C52" s="62">
        <v>0</v>
      </c>
      <c r="D52" s="11">
        <v>0</v>
      </c>
      <c r="E52" s="11">
        <v>0</v>
      </c>
      <c r="F52" s="11"/>
      <c r="G52" s="11"/>
      <c r="H52" s="11"/>
    </row>
    <row r="53" spans="1:8" ht="15.75" thickBot="1" x14ac:dyDescent="0.3">
      <c r="A53" s="14" t="s">
        <v>39</v>
      </c>
      <c r="B53" s="15">
        <f t="shared" ref="B53:C53" si="10">SUM(B49:B52)</f>
        <v>-13247</v>
      </c>
      <c r="C53" s="15">
        <f t="shared" si="10"/>
        <v>-14048</v>
      </c>
      <c r="D53" s="15">
        <f>SUM(D49:D52)</f>
        <v>-13959</v>
      </c>
      <c r="E53" s="15">
        <f>SUM(E49:E52)</f>
        <v>-4015</v>
      </c>
      <c r="F53" s="15">
        <f>SUM(F49:F52)</f>
        <v>-5176</v>
      </c>
      <c r="G53" s="15">
        <f>SUM(G49:G52)</f>
        <v>-5917</v>
      </c>
      <c r="H53" s="15">
        <f>SUM(H49:H52)</f>
        <v>-7277</v>
      </c>
    </row>
    <row r="54" spans="1:8" x14ac:dyDescent="0.25">
      <c r="A54" s="39" t="s">
        <v>40</v>
      </c>
      <c r="B54" s="55">
        <v>9527</v>
      </c>
      <c r="C54" s="55">
        <v>3718</v>
      </c>
      <c r="D54" s="71">
        <v>2894</v>
      </c>
      <c r="E54" s="71">
        <v>0</v>
      </c>
      <c r="F54" s="71">
        <v>0</v>
      </c>
      <c r="G54" s="71">
        <v>0</v>
      </c>
      <c r="H54" s="71">
        <v>0</v>
      </c>
    </row>
    <row r="55" spans="1:8" x14ac:dyDescent="0.25">
      <c r="A55" s="40" t="s">
        <v>49</v>
      </c>
      <c r="B55" s="56">
        <v>0</v>
      </c>
      <c r="C55" s="56">
        <v>0</v>
      </c>
      <c r="D55" s="72">
        <v>0</v>
      </c>
      <c r="E55" s="41">
        <v>0</v>
      </c>
      <c r="F55" s="41">
        <v>0</v>
      </c>
      <c r="G55" s="41">
        <v>0</v>
      </c>
      <c r="H55" s="41">
        <v>0</v>
      </c>
    </row>
    <row r="56" spans="1:8" x14ac:dyDescent="0.25">
      <c r="A56" s="40" t="s">
        <v>41</v>
      </c>
      <c r="B56" s="56">
        <v>7782</v>
      </c>
      <c r="C56" s="56">
        <v>9307</v>
      </c>
      <c r="D56" s="72">
        <v>10824</v>
      </c>
      <c r="E56" s="41">
        <v>45</v>
      </c>
      <c r="F56" s="41">
        <v>45</v>
      </c>
      <c r="G56" s="41">
        <v>45</v>
      </c>
      <c r="H56" s="41">
        <v>45</v>
      </c>
    </row>
    <row r="57" spans="1:8" x14ac:dyDescent="0.25">
      <c r="A57" s="40" t="s">
        <v>42</v>
      </c>
      <c r="B57" s="56">
        <v>2773</v>
      </c>
      <c r="C57" s="56">
        <v>2756</v>
      </c>
      <c r="D57" s="72">
        <v>804</v>
      </c>
      <c r="E57" s="41">
        <v>580</v>
      </c>
      <c r="F57" s="41">
        <v>567</v>
      </c>
      <c r="G57" s="41">
        <v>567</v>
      </c>
      <c r="H57" s="41">
        <v>567</v>
      </c>
    </row>
    <row r="58" spans="1:8" ht="15.75" thickBot="1" x14ac:dyDescent="0.3">
      <c r="A58" s="40" t="s">
        <v>43</v>
      </c>
      <c r="B58" s="56">
        <v>0</v>
      </c>
      <c r="C58" s="56">
        <v>0</v>
      </c>
      <c r="D58" s="72">
        <v>0</v>
      </c>
      <c r="E58" s="41">
        <v>0</v>
      </c>
      <c r="F58" s="41">
        <v>0</v>
      </c>
      <c r="G58" s="41">
        <v>0</v>
      </c>
      <c r="H58" s="41">
        <v>0</v>
      </c>
    </row>
    <row r="59" spans="1:8" ht="15.75" thickBot="1" x14ac:dyDescent="0.3">
      <c r="A59" s="14" t="s">
        <v>44</v>
      </c>
      <c r="B59" s="34">
        <f t="shared" ref="B59:C59" si="11">SUM(B54:B58)</f>
        <v>20082</v>
      </c>
      <c r="C59" s="34">
        <f t="shared" si="11"/>
        <v>15781</v>
      </c>
      <c r="D59" s="34">
        <f>SUM(D54:D58)</f>
        <v>14522</v>
      </c>
      <c r="E59" s="34">
        <f>SUM(E54:E58)</f>
        <v>625</v>
      </c>
      <c r="F59" s="34">
        <f>SUM(F54:F58)</f>
        <v>612</v>
      </c>
      <c r="G59" s="34">
        <f>SUM(G54:G58)</f>
        <v>612</v>
      </c>
      <c r="H59" s="34">
        <f>SUM(H54:H58)</f>
        <v>612</v>
      </c>
    </row>
    <row r="60" spans="1:8" ht="15.75" thickBot="1" x14ac:dyDescent="0.3">
      <c r="A60" s="25" t="s">
        <v>45</v>
      </c>
      <c r="B60" s="63">
        <f t="shared" ref="B60:C60" si="12">SUM(B53+B59)</f>
        <v>6835</v>
      </c>
      <c r="C60" s="63">
        <f t="shared" si="12"/>
        <v>1733</v>
      </c>
      <c r="D60" s="63">
        <f>SUM(D53+D59)</f>
        <v>563</v>
      </c>
      <c r="E60" s="26">
        <f>SUM(E53+E59)</f>
        <v>-3390</v>
      </c>
      <c r="F60" s="26">
        <f>SUM(F53+F59)</f>
        <v>-4564</v>
      </c>
      <c r="G60" s="26">
        <f>SUM(G53+G59)</f>
        <v>-5305</v>
      </c>
      <c r="H60" s="26">
        <f>SUM(H53+H59)</f>
        <v>-6665</v>
      </c>
    </row>
    <row r="61" spans="1:8" ht="15.75" thickBot="1" x14ac:dyDescent="0.3">
      <c r="A61" s="42" t="s">
        <v>46</v>
      </c>
      <c r="B61" s="26">
        <f t="shared" ref="B61:H61" si="13">SUM(B47+B60)</f>
        <v>-9307</v>
      </c>
      <c r="C61" s="26">
        <f t="shared" si="13"/>
        <v>-10779</v>
      </c>
      <c r="D61" s="26">
        <f t="shared" si="13"/>
        <v>0</v>
      </c>
      <c r="E61" s="26">
        <f t="shared" si="13"/>
        <v>0</v>
      </c>
      <c r="F61" s="26">
        <f t="shared" si="13"/>
        <v>0</v>
      </c>
      <c r="G61" s="26">
        <f t="shared" si="13"/>
        <v>0</v>
      </c>
      <c r="H61" s="26">
        <f t="shared" si="13"/>
        <v>0</v>
      </c>
    </row>
    <row r="62" spans="1:8" ht="15.75" thickBot="1" x14ac:dyDescent="0.3">
      <c r="A62" s="43" t="s">
        <v>47</v>
      </c>
      <c r="B62" s="54"/>
      <c r="C62" s="54"/>
      <c r="D62" s="44"/>
      <c r="E62" s="44"/>
      <c r="F62" s="44"/>
      <c r="G62" s="44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  <row r="72" spans="1:3" x14ac:dyDescent="0.25">
      <c r="A72" s="45"/>
      <c r="B72" s="45"/>
      <c r="C72" s="45"/>
    </row>
  </sheetData>
  <mergeCells count="2">
    <mergeCell ref="E5:H5"/>
    <mergeCell ref="E33:H3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Rådmannens forslag</vt:lpstr>
      <vt:lpstr>Rådmannens forslag i tekst</vt:lpstr>
      <vt:lpstr>Kommunestyrets vedtak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Anne Marie Moltubakk</cp:lastModifiedBy>
  <cp:lastPrinted>2014-04-09T11:04:21Z</cp:lastPrinted>
  <dcterms:created xsi:type="dcterms:W3CDTF">2009-11-10T19:43:19Z</dcterms:created>
  <dcterms:modified xsi:type="dcterms:W3CDTF">2014-04-25T12:31:23Z</dcterms:modified>
</cp:coreProperties>
</file>